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8928" tabRatio="836" activeTab="0"/>
  </bookViews>
  <sheets>
    <sheet name="ТАБЛИЦА" sheetId="1" r:id="rId1"/>
  </sheets>
  <definedNames>
    <definedName name="_xlnm._FilterDatabase" localSheetId="0" hidden="1">'ТАБЛИЦА'!$B$7:$AQ$59</definedName>
  </definedNames>
  <calcPr fullCalcOnLoad="1"/>
</workbook>
</file>

<file path=xl/sharedStrings.xml><?xml version="1.0" encoding="utf-8"?>
<sst xmlns="http://schemas.openxmlformats.org/spreadsheetml/2006/main" count="112" uniqueCount="82">
  <si>
    <t>Место</t>
  </si>
  <si>
    <t>№</t>
  </si>
  <si>
    <t>Наименование команды</t>
  </si>
  <si>
    <t>Сумма баллов</t>
  </si>
  <si>
    <t>очки</t>
  </si>
  <si>
    <t>баллы</t>
  </si>
  <si>
    <t>Соревнование по стрельбе "Дуэль"</t>
  </si>
  <si>
    <t>Соревнования "Силовое тестирование"</t>
  </si>
  <si>
    <t>Соревнования "Спортивное метание ножа"</t>
  </si>
  <si>
    <t>Всероссийский молодёжный образовательный сбор военно-спортивных организаций и кадетских корпусов</t>
  </si>
  <si>
    <t>Фехтование на штыках</t>
  </si>
  <si>
    <t>Соревнования "Марш Бросок"</t>
  </si>
  <si>
    <t>Спортивное метание ножа</t>
  </si>
  <si>
    <t>Плавание – эстафета</t>
  </si>
  <si>
    <t>Пейнтбол</t>
  </si>
  <si>
    <t>Гиревой спорт</t>
  </si>
  <si>
    <t>кол-во членов команды</t>
  </si>
  <si>
    <t>количество участников</t>
  </si>
  <si>
    <t>результат</t>
  </si>
  <si>
    <t>результат 1 участника</t>
  </si>
  <si>
    <t>количество призеров</t>
  </si>
  <si>
    <t>Культурная программа</t>
  </si>
  <si>
    <t>Защита банера</t>
  </si>
  <si>
    <t>штрафные баллы</t>
  </si>
  <si>
    <t xml:space="preserve">Московская область
ВПОсТУ «Небеса» г. Монино
</t>
  </si>
  <si>
    <t xml:space="preserve">Пермь
Военно-патриотический центр «Гроза»
</t>
  </si>
  <si>
    <t xml:space="preserve">Новосибирск
Военно-патриотический центр «Зенит»
</t>
  </si>
  <si>
    <t xml:space="preserve">Республика Бурятия
МБОУ "Бичурская СОШ № 1"
</t>
  </si>
  <si>
    <t xml:space="preserve">Сахалин
СРМОО Военно-спортивный клуб "Десантник
</t>
  </si>
  <si>
    <t xml:space="preserve">Свердловская обл., г. Ивдель
МКУ ВПК «Шанс» десантного профиля
</t>
  </si>
  <si>
    <t xml:space="preserve">Астраханская обл.
Ахтубинская кадетская школа-интернат 
им. П.О.Сухого
</t>
  </si>
  <si>
    <t xml:space="preserve">Псковская область
МАОУ Кадетская школа г. Великие Луки
</t>
  </si>
  <si>
    <t xml:space="preserve">Москва
ФГКОУ «Кадетский корпус Следственного комитета Российской Федерации 
им. Александра Невского»
</t>
  </si>
  <si>
    <t xml:space="preserve">Московская область
Ногинский кадетский корпус 
МБОУ СОШ № 21
</t>
  </si>
  <si>
    <t xml:space="preserve">Челябинская область, пос. Тимирязевский Челябинская обл., Чебаркульский р-н
Спортивно-военный патриотический клуб "Стронг"
</t>
  </si>
  <si>
    <t xml:space="preserve">Амурская область, г. Благовещенск
ГОАУ Амурский кадетский корпус
</t>
  </si>
  <si>
    <t xml:space="preserve">Рязанская область, р.п.Сапожок
Воскресная школа 
при храме свт. Николая Чудотворца
</t>
  </si>
  <si>
    <t xml:space="preserve">Ростовская область
МОБУ СОШ № 6 г. Таганрога
</t>
  </si>
  <si>
    <t xml:space="preserve">Краснодарский край
Курганинский казачий кадетский корпус
</t>
  </si>
  <si>
    <t xml:space="preserve">Кемеровская область
Спортивный клуб "Витязи»
</t>
  </si>
  <si>
    <t xml:space="preserve">Алтайский край, г. Рубцовск
Кадетский корпус юных спасателей 
МБОУ СОШ № 10
</t>
  </si>
  <si>
    <t xml:space="preserve">Приморский край
МБОУ СОШ № 18 г. Артём
</t>
  </si>
  <si>
    <t xml:space="preserve">Казань
Казанская кадетская школа-интернат 
им. Героя Советского Союза Б.К.Кузнецова
</t>
  </si>
  <si>
    <t xml:space="preserve">Набережные Челны
ГБОУ «Кадетская школа имени Героя Советского Союза Никиты Кайманова»
</t>
  </si>
  <si>
    <t xml:space="preserve">Чистополь
ГБОУ «Чистопольская кадетская школа-интернат имени Героя Советского Союза 
С.Е. Кузьмина»
</t>
  </si>
  <si>
    <t xml:space="preserve">Московская область
МБОУ ГО Балашиха № 8 г. Балашиха (Железнодорожный)
</t>
  </si>
  <si>
    <t>Самара МБОУ Школа "Кадет" № 95 г.о. Самара</t>
  </si>
  <si>
    <t xml:space="preserve">Свердловская область, г. Нижний Тагил ГБ ПОУ
Свердловской области
«Нижнетагильский педагогический колледж №2»
Военно-патриотический клуб «Вымпел» ГБПОУ Свердловской области «Нижнетагильский педагогический 
колледж № 2»
</t>
  </si>
  <si>
    <t>Икшурма ГБОУ «Икшурминская кадетская школа - интернат имени Байкиева К.С.»</t>
  </si>
  <si>
    <t>Канаш МАОУ «Лицей государственной службы и управления» г.Канаш</t>
  </si>
  <si>
    <t>Эгвекинот  Иультинская районная молодежная общественная организация Военно – патриотический клуб «Штар»</t>
  </si>
  <si>
    <t>Екатеринбург «Федерация парашютнова спорта города Екатеринбург»</t>
  </si>
  <si>
    <t>Брылино МКОУ «Брылинская средняя общеобразовательная школа»</t>
  </si>
  <si>
    <t>Историческая викторина</t>
  </si>
  <si>
    <t xml:space="preserve">Томская область Шегарский район, с. Мельниково ВПК «Комбат» МКОУ «Шегарская СОШ №1» 
 МБОУ «Рассветовская СОШ» Томского района
</t>
  </si>
  <si>
    <t xml:space="preserve">Волгоград
МУДО «Центр КАЧИНЕЦ» им. В.А. Шаталова Центрального р-на Волгограда
</t>
  </si>
  <si>
    <t>Республика Саха( Якутия) Военно-патриотический клуб «Мюрю» МБОУ «Мюрюнская СОШ №1» Усть- Алданский улус, село Борогонцы</t>
  </si>
  <si>
    <t xml:space="preserve">Новгородская область
г. Старая Русса
Учебный центр Старорусского муниципального района по подготовке юношей допризывного возраста к службе в ВСРФ
</t>
  </si>
  <si>
    <t xml:space="preserve">Красноярский край
ВПК «Шторм» Красноярского  техникума транспорта и сервиса
</t>
  </si>
  <si>
    <t>Московская область
Кашира Военно-патриотический клуб «Наследники победы» МАУК «Центр культурных инициатив» филиал «Дом культуры им.Ленина» ГО Кашира»</t>
  </si>
  <si>
    <t>Мамадыш МБОУ Средняя общеобразовательная школа № 4 Военно - патриотический клуб « Патриот»</t>
  </si>
  <si>
    <t xml:space="preserve">Удмуртия
МАОУ СОШ №74
</t>
  </si>
  <si>
    <t xml:space="preserve">Сатка
МБУ «Комплексная спортивная школа СМР»
</t>
  </si>
  <si>
    <t xml:space="preserve">Арамиль МОО «Федерация  парашютного  спорта  города Арамиль»  </t>
  </si>
  <si>
    <t xml:space="preserve">Кумертау
Военно-патриотическое объединение «Гефест»
</t>
  </si>
  <si>
    <t>Волгоград Юнармейский отряд «Честь Имею!» ГБУ ДО ВО «Центр «Славянка»</t>
  </si>
  <si>
    <t xml:space="preserve">Петрозаводск  ГБОУ РК кадетская школа-интернат «Карельский кадетский корпус имени Александра Невского» </t>
  </si>
  <si>
    <t>Алушта ГБОУ Республики Крым «Кадетская школа-интернат «Крымский кадетский корпус»</t>
  </si>
  <si>
    <t>Симферополь «Витязи Крыма» «Открытый космический лицей»</t>
  </si>
  <si>
    <t xml:space="preserve">Московская область Рузский район , п. Брикет  МАОУ
кадетская школа-интернат
«Первый Рузский казачий кадетский корпус
имени Героя Советского Союза Л.М. Доватора»
</t>
  </si>
  <si>
    <t>Мурманск МБУ г. Мурманска «Центр патриотического воспитания «Юная Гвардия»</t>
  </si>
  <si>
    <t>Оренбург Муниципальное общеобразовательное автономное учреждение «Лицей № 2»</t>
  </si>
  <si>
    <t>Дальний Восток
 «Ратник» МБОУ ДО «Центр развития творчества детей и юношества» с.Новоникольск Уссурийского ГО</t>
  </si>
  <si>
    <t>Самара МАУ Центр «Юность» г. о. Самара</t>
  </si>
  <si>
    <t>Саратов ГБОУ СО «Саратовская кадетская школа – интернат № 1 имени Б.Н. Ерёмина»</t>
  </si>
  <si>
    <t xml:space="preserve">Удмуртия п.Игра  МБОУ Игринская СОШ №5  </t>
  </si>
  <si>
    <t>2288</t>
  </si>
  <si>
    <t>3671</t>
  </si>
  <si>
    <t>3874</t>
  </si>
  <si>
    <t>«СОЮЗ-2018 Наследники Победы» Казань</t>
  </si>
  <si>
    <t>13-14</t>
  </si>
  <si>
    <t>15-16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</si>
</sst>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"/>
    <numFmt numFmtId="181" formatCode="0.0"/>
    <numFmt numFmtId="182" formatCode="#,##0.000"/>
    <numFmt numFmtId="183" formatCode="dd\ mmm\ yy"/>
    <numFmt numFmtId="184" formatCode="#&quot; &quot;?/10"/>
    <numFmt numFmtId="185" formatCode="#,##0.00000"/>
    <numFmt numFmtId="186" formatCode="0.00000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\г\."/>
    <numFmt numFmtId="194" formatCode="0.00;[Red]0.00"/>
    <numFmt numFmtId="195" formatCode="0;[Red]0"/>
    <numFmt numFmtId="196" formatCode="0.0;[Red]0.0"/>
    <numFmt numFmtId="197" formatCode="#,##0;[Red]#,##0"/>
    <numFmt numFmtId="198" formatCode="#,##0.00;[Red]#,##0.00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20"/>
      <color indexed="12"/>
      <name val="Arial Cyr"/>
      <family val="0"/>
    </font>
    <font>
      <sz val="18"/>
      <color indexed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7" xfId="0" applyNumberFormat="1" applyFont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4" fontId="15" fillId="0" borderId="10" xfId="0" applyNumberFormat="1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/>
    </xf>
    <xf numFmtId="14" fontId="14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96" fontId="6" fillId="0" borderId="10" xfId="0" applyNumberFormat="1" applyFont="1" applyFill="1" applyBorder="1" applyAlignment="1">
      <alignment horizontal="center" vertical="center"/>
    </xf>
    <xf numFmtId="194" fontId="6" fillId="0" borderId="10" xfId="0" applyNumberFormat="1" applyFont="1" applyBorder="1" applyAlignment="1">
      <alignment horizontal="left" vertical="center" wrapText="1"/>
    </xf>
    <xf numFmtId="194" fontId="7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27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33" borderId="35" xfId="0" applyFont="1" applyFill="1" applyBorder="1" applyAlignment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63"/>
  <sheetViews>
    <sheetView tabSelected="1" zoomScale="62" zoomScaleNormal="62" zoomScalePageLayoutView="0" workbookViewId="0" topLeftCell="A1">
      <pane xSplit="3" ySplit="7" topLeftCell="V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1" sqref="C1"/>
    </sheetView>
  </sheetViews>
  <sheetFormatPr defaultColWidth="9.125" defaultRowHeight="12.75"/>
  <cols>
    <col min="1" max="1" width="2.00390625" style="2" customWidth="1"/>
    <col min="2" max="2" width="4.375" style="1" customWidth="1"/>
    <col min="3" max="3" width="33.375" style="1" customWidth="1"/>
    <col min="4" max="4" width="11.00390625" style="1" customWidth="1"/>
    <col min="5" max="5" width="15.375" style="1" customWidth="1"/>
    <col min="6" max="6" width="4.375" style="1" hidden="1" customWidth="1"/>
    <col min="7" max="7" width="15.875" style="1" customWidth="1"/>
    <col min="8" max="12" width="15.625" style="1" customWidth="1"/>
    <col min="13" max="13" width="5.625" style="1" hidden="1" customWidth="1"/>
    <col min="14" max="14" width="16.125" style="1" hidden="1" customWidth="1"/>
    <col min="15" max="15" width="2.125" style="1" hidden="1" customWidth="1"/>
    <col min="16" max="16" width="4.50390625" style="1" hidden="1" customWidth="1"/>
    <col min="17" max="17" width="16.625" style="1" customWidth="1"/>
    <col min="18" max="18" width="5.625" style="1" hidden="1" customWidth="1"/>
    <col min="19" max="19" width="15.50390625" style="1" customWidth="1"/>
    <col min="20" max="20" width="1.4921875" style="1" hidden="1" customWidth="1"/>
    <col min="21" max="22" width="13.00390625" style="1" customWidth="1"/>
    <col min="23" max="23" width="16.50390625" style="1" customWidth="1"/>
    <col min="24" max="24" width="4.50390625" style="1" hidden="1" customWidth="1"/>
    <col min="25" max="27" width="13.50390625" style="1" customWidth="1"/>
    <col min="28" max="28" width="15.50390625" style="1" hidden="1" customWidth="1"/>
    <col min="29" max="29" width="1.4921875" style="1" hidden="1" customWidth="1"/>
    <col min="30" max="30" width="15.00390625" style="1" customWidth="1"/>
    <col min="31" max="31" width="4.125" style="1" hidden="1" customWidth="1"/>
    <col min="32" max="32" width="15.00390625" style="1" customWidth="1"/>
    <col min="33" max="33" width="1.4921875" style="1" hidden="1" customWidth="1"/>
    <col min="34" max="34" width="13.125" style="1" customWidth="1"/>
    <col min="35" max="38" width="12.50390625" style="1" customWidth="1"/>
    <col min="39" max="39" width="13.50390625" style="1" hidden="1" customWidth="1"/>
    <col min="40" max="40" width="13.50390625" style="1" customWidth="1"/>
    <col min="41" max="41" width="13.125" style="1" customWidth="1"/>
    <col min="42" max="42" width="13.125" style="2" customWidth="1"/>
    <col min="43" max="43" width="8.50390625" style="2" customWidth="1"/>
    <col min="44" max="16384" width="9.125" style="2" customWidth="1"/>
  </cols>
  <sheetData>
    <row r="2" spans="2:43" ht="24">
      <c r="B2" s="4"/>
      <c r="C2" s="106" t="s">
        <v>9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3"/>
    </row>
    <row r="3" spans="2:43" ht="24">
      <c r="B3" s="4"/>
      <c r="C3" s="106" t="s">
        <v>79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3"/>
    </row>
    <row r="4" spans="3:16" ht="15.75" customHeight="1" thickBot="1">
      <c r="C4" s="5"/>
      <c r="D4" s="5"/>
      <c r="L4" s="5"/>
      <c r="M4" s="5"/>
      <c r="N4" s="5"/>
      <c r="O4" s="5"/>
      <c r="P4" s="5"/>
    </row>
    <row r="5" spans="2:42" ht="161.25" customHeight="1" thickBot="1">
      <c r="B5" s="107" t="s">
        <v>1</v>
      </c>
      <c r="C5" s="107" t="s">
        <v>2</v>
      </c>
      <c r="D5" s="108" t="s">
        <v>16</v>
      </c>
      <c r="E5" s="41" t="s">
        <v>22</v>
      </c>
      <c r="F5" s="43" t="s">
        <v>4</v>
      </c>
      <c r="G5" s="109" t="s">
        <v>12</v>
      </c>
      <c r="H5" s="110"/>
      <c r="I5" s="110"/>
      <c r="J5" s="110"/>
      <c r="K5" s="111"/>
      <c r="L5" s="41" t="s">
        <v>11</v>
      </c>
      <c r="M5" s="40" t="s">
        <v>4</v>
      </c>
      <c r="N5" s="37" t="s">
        <v>8</v>
      </c>
      <c r="O5" s="22" t="s">
        <v>4</v>
      </c>
      <c r="P5" s="39" t="s">
        <v>5</v>
      </c>
      <c r="Q5" s="46" t="s">
        <v>53</v>
      </c>
      <c r="R5" s="43" t="s">
        <v>4</v>
      </c>
      <c r="S5" s="115" t="s">
        <v>13</v>
      </c>
      <c r="T5" s="116"/>
      <c r="U5" s="117"/>
      <c r="V5" s="112" t="s">
        <v>7</v>
      </c>
      <c r="W5" s="113"/>
      <c r="X5" s="113"/>
      <c r="Y5" s="113"/>
      <c r="Z5" s="113"/>
      <c r="AA5" s="114"/>
      <c r="AB5" s="41" t="s">
        <v>14</v>
      </c>
      <c r="AC5" s="43" t="s">
        <v>4</v>
      </c>
      <c r="AD5" s="41" t="s">
        <v>10</v>
      </c>
      <c r="AE5" s="48" t="s">
        <v>4</v>
      </c>
      <c r="AF5" s="21" t="s">
        <v>6</v>
      </c>
      <c r="AG5" s="48" t="s">
        <v>4</v>
      </c>
      <c r="AH5" s="115" t="s">
        <v>15</v>
      </c>
      <c r="AI5" s="116"/>
      <c r="AJ5" s="116"/>
      <c r="AK5" s="116"/>
      <c r="AL5" s="117"/>
      <c r="AM5" s="38" t="s">
        <v>18</v>
      </c>
      <c r="AN5" s="75" t="s">
        <v>21</v>
      </c>
      <c r="AO5" s="49" t="s">
        <v>3</v>
      </c>
      <c r="AP5" s="49" t="s">
        <v>0</v>
      </c>
    </row>
    <row r="6" spans="2:42" ht="46.5" customHeight="1" thickBot="1">
      <c r="B6" s="107"/>
      <c r="C6" s="107"/>
      <c r="D6" s="108"/>
      <c r="E6" s="45" t="s">
        <v>5</v>
      </c>
      <c r="F6" s="43"/>
      <c r="G6" s="44" t="s">
        <v>17</v>
      </c>
      <c r="H6" s="78" t="s">
        <v>18</v>
      </c>
      <c r="I6" s="45" t="s">
        <v>19</v>
      </c>
      <c r="J6" s="47" t="s">
        <v>20</v>
      </c>
      <c r="K6" s="47" t="s">
        <v>5</v>
      </c>
      <c r="L6" s="42" t="s">
        <v>17</v>
      </c>
      <c r="M6" s="40"/>
      <c r="N6" s="22" t="s">
        <v>17</v>
      </c>
      <c r="O6" s="37" t="s">
        <v>17</v>
      </c>
      <c r="P6" s="39"/>
      <c r="Q6" s="47" t="s">
        <v>5</v>
      </c>
      <c r="R6" s="43"/>
      <c r="S6" s="74" t="s">
        <v>17</v>
      </c>
      <c r="T6" s="65"/>
      <c r="U6" s="27" t="s">
        <v>23</v>
      </c>
      <c r="V6" s="66" t="s">
        <v>17</v>
      </c>
      <c r="W6" s="77" t="s">
        <v>18</v>
      </c>
      <c r="X6" s="65"/>
      <c r="Y6" s="67" t="s">
        <v>19</v>
      </c>
      <c r="Z6" s="74" t="s">
        <v>20</v>
      </c>
      <c r="AA6" s="74" t="s">
        <v>5</v>
      </c>
      <c r="AB6" s="47" t="s">
        <v>17</v>
      </c>
      <c r="AC6" s="43"/>
      <c r="AD6" s="47" t="s">
        <v>20</v>
      </c>
      <c r="AE6" s="27"/>
      <c r="AF6" s="47" t="s">
        <v>20</v>
      </c>
      <c r="AG6" s="27"/>
      <c r="AH6" s="44" t="s">
        <v>17</v>
      </c>
      <c r="AI6" s="45" t="s">
        <v>18</v>
      </c>
      <c r="AJ6" s="45" t="s">
        <v>19</v>
      </c>
      <c r="AK6" s="63" t="s">
        <v>20</v>
      </c>
      <c r="AL6" s="47" t="s">
        <v>5</v>
      </c>
      <c r="AM6" s="27"/>
      <c r="AN6" s="27" t="s">
        <v>5</v>
      </c>
      <c r="AO6" s="47"/>
      <c r="AP6" s="47"/>
    </row>
    <row r="7" spans="2:42" ht="12.75">
      <c r="B7" s="11">
        <v>1</v>
      </c>
      <c r="C7" s="7">
        <v>2</v>
      </c>
      <c r="D7" s="7">
        <v>3</v>
      </c>
      <c r="E7" s="7">
        <v>4</v>
      </c>
      <c r="F7" s="7"/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/>
      <c r="N7" s="7">
        <v>6</v>
      </c>
      <c r="O7" s="7"/>
      <c r="P7" s="7"/>
      <c r="Q7" s="7">
        <v>11</v>
      </c>
      <c r="R7" s="7"/>
      <c r="S7" s="7">
        <v>12</v>
      </c>
      <c r="T7" s="7"/>
      <c r="U7" s="7">
        <v>13</v>
      </c>
      <c r="V7" s="7">
        <v>14</v>
      </c>
      <c r="W7" s="7">
        <v>15</v>
      </c>
      <c r="X7" s="7"/>
      <c r="Y7" s="7">
        <v>16</v>
      </c>
      <c r="Z7" s="7">
        <v>17</v>
      </c>
      <c r="AA7" s="7">
        <v>18</v>
      </c>
      <c r="AB7" s="7">
        <v>9</v>
      </c>
      <c r="AC7" s="7"/>
      <c r="AD7" s="7">
        <v>19</v>
      </c>
      <c r="AE7" s="7"/>
      <c r="AF7" s="7">
        <v>20</v>
      </c>
      <c r="AG7" s="7"/>
      <c r="AH7" s="7">
        <v>21</v>
      </c>
      <c r="AI7" s="7">
        <v>22</v>
      </c>
      <c r="AJ7" s="7">
        <v>23</v>
      </c>
      <c r="AK7" s="7">
        <v>24</v>
      </c>
      <c r="AL7" s="7">
        <v>25</v>
      </c>
      <c r="AM7" s="7"/>
      <c r="AN7" s="7">
        <v>26</v>
      </c>
      <c r="AO7" s="7">
        <v>27</v>
      </c>
      <c r="AP7" s="12">
        <v>28</v>
      </c>
    </row>
    <row r="8" spans="2:42" ht="78" customHeight="1">
      <c r="B8" s="76">
        <v>1</v>
      </c>
      <c r="C8" s="73" t="s">
        <v>29</v>
      </c>
      <c r="D8" s="50">
        <v>10</v>
      </c>
      <c r="E8" s="97">
        <v>52</v>
      </c>
      <c r="F8" s="18"/>
      <c r="G8" s="18">
        <v>10</v>
      </c>
      <c r="H8" s="8">
        <v>400</v>
      </c>
      <c r="I8" s="85">
        <f aca="true" t="shared" si="0" ref="I8:I39">H8/G8</f>
        <v>40</v>
      </c>
      <c r="J8" s="19">
        <v>2</v>
      </c>
      <c r="K8" s="68">
        <v>50</v>
      </c>
      <c r="L8" s="50">
        <v>10</v>
      </c>
      <c r="M8" s="6"/>
      <c r="N8" s="8"/>
      <c r="O8" s="8"/>
      <c r="P8" s="31"/>
      <c r="Q8" s="86"/>
      <c r="R8" s="6"/>
      <c r="S8" s="50">
        <v>10</v>
      </c>
      <c r="T8" s="9"/>
      <c r="U8" s="8"/>
      <c r="V8" s="50">
        <v>10</v>
      </c>
      <c r="W8" s="8">
        <v>6626</v>
      </c>
      <c r="X8" s="8"/>
      <c r="Y8" s="8">
        <f aca="true" t="shared" si="1" ref="Y8:Y39">W8/V8</f>
        <v>662.6</v>
      </c>
      <c r="Z8" s="8">
        <v>6</v>
      </c>
      <c r="AA8" s="8">
        <v>52</v>
      </c>
      <c r="AB8" s="8"/>
      <c r="AC8" s="9"/>
      <c r="AD8" s="23"/>
      <c r="AE8" s="10"/>
      <c r="AF8" s="36"/>
      <c r="AG8" s="37"/>
      <c r="AH8" s="50">
        <v>10</v>
      </c>
      <c r="AI8" s="36">
        <v>2259</v>
      </c>
      <c r="AJ8" s="68">
        <f aca="true" t="shared" si="2" ref="AJ8:AJ39">AI8/AH8</f>
        <v>225.9</v>
      </c>
      <c r="AK8" s="19">
        <v>9</v>
      </c>
      <c r="AL8" s="19">
        <v>52</v>
      </c>
      <c r="AM8" s="20"/>
      <c r="AN8" s="82">
        <v>47.5</v>
      </c>
      <c r="AO8" s="25">
        <f aca="true" t="shared" si="3" ref="AO8:AO39">K8+AA8+AL8+AN8+E8+U8+Q8</f>
        <v>253.5</v>
      </c>
      <c r="AP8" s="13">
        <v>1</v>
      </c>
    </row>
    <row r="9" spans="2:42" ht="79.5" customHeight="1" thickBot="1">
      <c r="B9" s="76">
        <v>2</v>
      </c>
      <c r="C9" s="73" t="s">
        <v>33</v>
      </c>
      <c r="D9" s="50">
        <v>10</v>
      </c>
      <c r="E9" s="97">
        <v>38.5</v>
      </c>
      <c r="F9" s="18"/>
      <c r="G9" s="18">
        <v>10</v>
      </c>
      <c r="H9" s="8">
        <v>272</v>
      </c>
      <c r="I9" s="85">
        <f t="shared" si="0"/>
        <v>27.2</v>
      </c>
      <c r="J9" s="19">
        <v>2</v>
      </c>
      <c r="K9" s="68">
        <v>43</v>
      </c>
      <c r="L9" s="50">
        <v>10</v>
      </c>
      <c r="M9" s="6"/>
      <c r="N9" s="8"/>
      <c r="O9" s="8"/>
      <c r="P9" s="31"/>
      <c r="Q9" s="95"/>
      <c r="R9" s="14"/>
      <c r="S9" s="50">
        <v>10</v>
      </c>
      <c r="T9" s="9"/>
      <c r="U9" s="8"/>
      <c r="V9" s="50">
        <v>10</v>
      </c>
      <c r="W9" s="90">
        <v>3987</v>
      </c>
      <c r="X9" s="8"/>
      <c r="Y9" s="8">
        <f t="shared" si="1"/>
        <v>398.7</v>
      </c>
      <c r="Z9" s="8">
        <v>1</v>
      </c>
      <c r="AA9" s="8">
        <v>48</v>
      </c>
      <c r="AB9" s="8"/>
      <c r="AC9" s="9"/>
      <c r="AD9" s="23"/>
      <c r="AE9" s="10"/>
      <c r="AF9" s="36"/>
      <c r="AG9" s="37"/>
      <c r="AH9" s="50">
        <v>10</v>
      </c>
      <c r="AI9" s="36">
        <v>1970</v>
      </c>
      <c r="AJ9" s="68">
        <f t="shared" si="2"/>
        <v>197</v>
      </c>
      <c r="AK9" s="19">
        <v>10</v>
      </c>
      <c r="AL9" s="19">
        <v>49</v>
      </c>
      <c r="AM9" s="20"/>
      <c r="AN9" s="82">
        <v>47.5</v>
      </c>
      <c r="AO9" s="25">
        <f t="shared" si="3"/>
        <v>226</v>
      </c>
      <c r="AP9" s="13">
        <v>2</v>
      </c>
    </row>
    <row r="10" spans="2:44" ht="57.75" customHeight="1" thickBot="1">
      <c r="B10" s="76">
        <v>3</v>
      </c>
      <c r="C10" s="73" t="s">
        <v>31</v>
      </c>
      <c r="D10" s="50">
        <v>10</v>
      </c>
      <c r="E10" s="98">
        <v>32.5</v>
      </c>
      <c r="F10" s="18"/>
      <c r="G10" s="18">
        <v>10</v>
      </c>
      <c r="H10" s="8">
        <v>377</v>
      </c>
      <c r="I10" s="85">
        <f t="shared" si="0"/>
        <v>37.7</v>
      </c>
      <c r="J10" s="19">
        <v>2</v>
      </c>
      <c r="K10" s="68">
        <v>48</v>
      </c>
      <c r="L10" s="50">
        <v>10</v>
      </c>
      <c r="M10" s="6"/>
      <c r="N10" s="24"/>
      <c r="O10" s="8"/>
      <c r="P10" s="31"/>
      <c r="Q10" s="95"/>
      <c r="R10" s="14"/>
      <c r="S10" s="50">
        <v>10</v>
      </c>
      <c r="T10" s="56"/>
      <c r="U10" s="54"/>
      <c r="V10" s="50">
        <v>10</v>
      </c>
      <c r="W10" s="88">
        <v>5061</v>
      </c>
      <c r="X10" s="64"/>
      <c r="Y10" s="8">
        <f t="shared" si="1"/>
        <v>506.1</v>
      </c>
      <c r="Z10" s="8">
        <v>1</v>
      </c>
      <c r="AA10" s="8">
        <v>50</v>
      </c>
      <c r="AB10" s="8"/>
      <c r="AC10" s="9"/>
      <c r="AD10" s="24"/>
      <c r="AE10" s="10"/>
      <c r="AF10" s="36"/>
      <c r="AG10" s="37"/>
      <c r="AH10" s="50">
        <v>10</v>
      </c>
      <c r="AI10" s="36">
        <v>1387</v>
      </c>
      <c r="AJ10" s="68">
        <f t="shared" si="2"/>
        <v>138.7</v>
      </c>
      <c r="AK10" s="19">
        <v>4</v>
      </c>
      <c r="AL10" s="19">
        <v>47</v>
      </c>
      <c r="AM10" s="20"/>
      <c r="AN10" s="82">
        <v>47.5</v>
      </c>
      <c r="AO10" s="25">
        <f t="shared" si="3"/>
        <v>225</v>
      </c>
      <c r="AP10" s="13">
        <v>3</v>
      </c>
      <c r="AR10" s="99"/>
    </row>
    <row r="11" spans="2:42" ht="57.75" customHeight="1" thickBot="1">
      <c r="B11" s="76">
        <v>4</v>
      </c>
      <c r="C11" s="103" t="s">
        <v>27</v>
      </c>
      <c r="D11" s="50">
        <v>10</v>
      </c>
      <c r="E11" s="98">
        <v>49.5</v>
      </c>
      <c r="F11" s="18"/>
      <c r="G11" s="18">
        <v>10</v>
      </c>
      <c r="H11" s="8">
        <v>176</v>
      </c>
      <c r="I11" s="85">
        <f t="shared" si="0"/>
        <v>17.6</v>
      </c>
      <c r="J11" s="19">
        <v>1</v>
      </c>
      <c r="K11" s="68">
        <f>(33+32)/2</f>
        <v>32.5</v>
      </c>
      <c r="L11" s="50">
        <v>10</v>
      </c>
      <c r="M11" s="6"/>
      <c r="N11" s="8"/>
      <c r="O11" s="8"/>
      <c r="P11" s="31"/>
      <c r="Q11" s="95"/>
      <c r="R11" s="33"/>
      <c r="S11" s="50">
        <v>10</v>
      </c>
      <c r="T11" s="58"/>
      <c r="U11" s="54"/>
      <c r="V11" s="50">
        <v>10</v>
      </c>
      <c r="W11" s="101" t="s">
        <v>78</v>
      </c>
      <c r="X11" s="56"/>
      <c r="Y11" s="8">
        <f t="shared" si="1"/>
        <v>387.4</v>
      </c>
      <c r="Z11" s="8"/>
      <c r="AA11" s="8">
        <v>46</v>
      </c>
      <c r="AB11" s="94"/>
      <c r="AC11" s="37"/>
      <c r="AD11" s="24"/>
      <c r="AE11" s="10"/>
      <c r="AF11" s="36"/>
      <c r="AG11" s="37"/>
      <c r="AH11" s="50">
        <v>10</v>
      </c>
      <c r="AI11" s="36">
        <v>1093</v>
      </c>
      <c r="AJ11" s="68">
        <f t="shared" si="2"/>
        <v>109.3</v>
      </c>
      <c r="AK11" s="19">
        <v>3</v>
      </c>
      <c r="AL11" s="19">
        <v>39</v>
      </c>
      <c r="AM11" s="20"/>
      <c r="AN11" s="82">
        <v>37.5</v>
      </c>
      <c r="AO11" s="25">
        <f t="shared" si="3"/>
        <v>204.5</v>
      </c>
      <c r="AP11" s="13">
        <v>4</v>
      </c>
    </row>
    <row r="12" spans="2:42" ht="70.5" customHeight="1" thickBot="1">
      <c r="B12" s="76">
        <v>5</v>
      </c>
      <c r="C12" s="73" t="s">
        <v>42</v>
      </c>
      <c r="D12" s="50">
        <v>10</v>
      </c>
      <c r="E12" s="97">
        <v>43</v>
      </c>
      <c r="F12" s="18"/>
      <c r="G12" s="18">
        <v>10</v>
      </c>
      <c r="H12" s="8">
        <v>224</v>
      </c>
      <c r="I12" s="85">
        <f t="shared" si="0"/>
        <v>22.4</v>
      </c>
      <c r="J12" s="19"/>
      <c r="K12" s="68">
        <v>41</v>
      </c>
      <c r="L12" s="50">
        <v>10</v>
      </c>
      <c r="M12" s="6"/>
      <c r="N12" s="8"/>
      <c r="O12" s="8"/>
      <c r="P12" s="31"/>
      <c r="Q12" s="95"/>
      <c r="R12" s="14"/>
      <c r="S12" s="50">
        <v>10</v>
      </c>
      <c r="T12" s="56"/>
      <c r="U12" s="54"/>
      <c r="V12" s="50">
        <v>10</v>
      </c>
      <c r="W12" s="90">
        <v>3090</v>
      </c>
      <c r="X12" s="54"/>
      <c r="Y12" s="8">
        <f t="shared" si="1"/>
        <v>309</v>
      </c>
      <c r="Z12" s="8"/>
      <c r="AA12" s="8">
        <v>33</v>
      </c>
      <c r="AB12" s="8"/>
      <c r="AC12" s="9"/>
      <c r="AD12" s="23"/>
      <c r="AE12" s="10"/>
      <c r="AF12" s="36"/>
      <c r="AG12" s="37"/>
      <c r="AH12" s="50">
        <v>10</v>
      </c>
      <c r="AI12" s="36">
        <v>886</v>
      </c>
      <c r="AJ12" s="68">
        <f t="shared" si="2"/>
        <v>88.6</v>
      </c>
      <c r="AK12" s="19"/>
      <c r="AL12" s="19">
        <v>29</v>
      </c>
      <c r="AM12" s="20"/>
      <c r="AN12" s="82">
        <v>52</v>
      </c>
      <c r="AO12" s="25">
        <f t="shared" si="3"/>
        <v>198</v>
      </c>
      <c r="AP12" s="13">
        <v>5</v>
      </c>
    </row>
    <row r="13" spans="2:42" ht="102.75" customHeight="1" thickBot="1">
      <c r="B13" s="76">
        <v>6</v>
      </c>
      <c r="C13" s="73" t="s">
        <v>43</v>
      </c>
      <c r="D13" s="50">
        <v>10</v>
      </c>
      <c r="E13" s="97">
        <v>40.5</v>
      </c>
      <c r="F13" s="18"/>
      <c r="G13" s="18">
        <v>10</v>
      </c>
      <c r="H13" s="8">
        <v>379</v>
      </c>
      <c r="I13" s="85">
        <f t="shared" si="0"/>
        <v>37.9</v>
      </c>
      <c r="J13" s="19">
        <v>1</v>
      </c>
      <c r="K13" s="68">
        <v>49</v>
      </c>
      <c r="L13" s="50">
        <v>10</v>
      </c>
      <c r="M13" s="6"/>
      <c r="N13" s="8"/>
      <c r="O13" s="8"/>
      <c r="P13" s="31"/>
      <c r="Q13" s="95"/>
      <c r="R13" s="14"/>
      <c r="S13" s="50">
        <v>10</v>
      </c>
      <c r="T13" s="17"/>
      <c r="U13" s="54"/>
      <c r="V13" s="50">
        <v>10</v>
      </c>
      <c r="W13" s="8">
        <v>3065</v>
      </c>
      <c r="X13" s="16"/>
      <c r="Y13" s="8">
        <f t="shared" si="1"/>
        <v>306.5</v>
      </c>
      <c r="Z13" s="8"/>
      <c r="AA13" s="69">
        <v>30</v>
      </c>
      <c r="AB13" s="8"/>
      <c r="AC13" s="9"/>
      <c r="AD13" s="23"/>
      <c r="AE13" s="10"/>
      <c r="AF13" s="36"/>
      <c r="AG13" s="37"/>
      <c r="AH13" s="50">
        <v>10</v>
      </c>
      <c r="AI13" s="36">
        <v>1076</v>
      </c>
      <c r="AJ13" s="68">
        <f t="shared" si="2"/>
        <v>107.6</v>
      </c>
      <c r="AK13" s="19"/>
      <c r="AL13" s="19">
        <v>37</v>
      </c>
      <c r="AM13" s="20"/>
      <c r="AN13" s="82">
        <v>39.5</v>
      </c>
      <c r="AO13" s="25">
        <f t="shared" si="3"/>
        <v>196</v>
      </c>
      <c r="AP13" s="13">
        <v>6</v>
      </c>
    </row>
    <row r="14" spans="2:42" ht="133.5" customHeight="1" thickBot="1">
      <c r="B14" s="76">
        <v>7</v>
      </c>
      <c r="C14" s="73" t="s">
        <v>50</v>
      </c>
      <c r="D14" s="50">
        <v>10</v>
      </c>
      <c r="E14" s="97">
        <v>43</v>
      </c>
      <c r="F14" s="51"/>
      <c r="G14" s="18">
        <v>10</v>
      </c>
      <c r="H14" s="8">
        <v>241</v>
      </c>
      <c r="I14" s="85">
        <f t="shared" si="0"/>
        <v>24.1</v>
      </c>
      <c r="J14" s="19">
        <v>1</v>
      </c>
      <c r="K14" s="68">
        <v>42</v>
      </c>
      <c r="L14" s="50">
        <v>10</v>
      </c>
      <c r="M14" s="14"/>
      <c r="N14" s="8"/>
      <c r="O14" s="8"/>
      <c r="P14" s="31"/>
      <c r="Q14" s="95"/>
      <c r="R14" s="6"/>
      <c r="S14" s="50">
        <v>10</v>
      </c>
      <c r="T14" s="9"/>
      <c r="U14" s="8"/>
      <c r="V14" s="50">
        <v>10</v>
      </c>
      <c r="W14" s="8">
        <v>3570</v>
      </c>
      <c r="X14" s="8"/>
      <c r="Y14" s="8">
        <f t="shared" si="1"/>
        <v>357</v>
      </c>
      <c r="Z14" s="8"/>
      <c r="AA14" s="8">
        <v>41</v>
      </c>
      <c r="AB14" s="91"/>
      <c r="AC14" s="92"/>
      <c r="AD14" s="23"/>
      <c r="AE14" s="10"/>
      <c r="AF14" s="36"/>
      <c r="AG14" s="35"/>
      <c r="AH14" s="50">
        <v>10</v>
      </c>
      <c r="AI14" s="36">
        <v>1077</v>
      </c>
      <c r="AJ14" s="68">
        <f t="shared" si="2"/>
        <v>107.7</v>
      </c>
      <c r="AK14" s="19">
        <v>1</v>
      </c>
      <c r="AL14" s="19">
        <v>38</v>
      </c>
      <c r="AM14" s="20"/>
      <c r="AN14" s="82">
        <v>31.5</v>
      </c>
      <c r="AO14" s="25">
        <f t="shared" si="3"/>
        <v>195.5</v>
      </c>
      <c r="AP14" s="13">
        <v>7</v>
      </c>
    </row>
    <row r="15" spans="2:42" ht="84.75" customHeight="1" thickBot="1">
      <c r="B15" s="76">
        <v>8</v>
      </c>
      <c r="C15" s="84" t="s">
        <v>49</v>
      </c>
      <c r="D15" s="50">
        <v>5</v>
      </c>
      <c r="E15" s="97">
        <v>40.5</v>
      </c>
      <c r="F15" s="18"/>
      <c r="G15" s="18">
        <v>5</v>
      </c>
      <c r="H15" s="8">
        <v>137</v>
      </c>
      <c r="I15" s="85">
        <f t="shared" si="0"/>
        <v>27.4</v>
      </c>
      <c r="J15" s="19"/>
      <c r="K15" s="68">
        <v>44</v>
      </c>
      <c r="L15" s="50">
        <v>5</v>
      </c>
      <c r="M15" s="6"/>
      <c r="N15" s="8"/>
      <c r="O15" s="8"/>
      <c r="P15" s="31"/>
      <c r="Q15" s="95"/>
      <c r="R15" s="14"/>
      <c r="S15" s="50">
        <v>5</v>
      </c>
      <c r="T15" s="9"/>
      <c r="U15" s="8"/>
      <c r="V15" s="50">
        <v>5</v>
      </c>
      <c r="W15" s="16">
        <v>1978</v>
      </c>
      <c r="X15" s="16"/>
      <c r="Y15" s="8">
        <f t="shared" si="1"/>
        <v>395.6</v>
      </c>
      <c r="Z15" s="8"/>
      <c r="AA15" s="8">
        <v>47</v>
      </c>
      <c r="AB15" s="8"/>
      <c r="AC15" s="9"/>
      <c r="AD15" s="23"/>
      <c r="AE15" s="10"/>
      <c r="AF15" s="36"/>
      <c r="AG15" s="35"/>
      <c r="AH15" s="50">
        <v>5</v>
      </c>
      <c r="AI15" s="36">
        <v>498</v>
      </c>
      <c r="AJ15" s="68">
        <f t="shared" si="2"/>
        <v>99.6</v>
      </c>
      <c r="AK15" s="19">
        <v>2</v>
      </c>
      <c r="AL15" s="19">
        <v>33</v>
      </c>
      <c r="AM15" s="20"/>
      <c r="AN15" s="87">
        <v>28.5</v>
      </c>
      <c r="AO15" s="25">
        <f t="shared" si="3"/>
        <v>193</v>
      </c>
      <c r="AP15" s="13">
        <v>8</v>
      </c>
    </row>
    <row r="16" spans="2:42" ht="71.25" customHeight="1" thickBot="1">
      <c r="B16" s="76">
        <v>9</v>
      </c>
      <c r="C16" s="73" t="s">
        <v>38</v>
      </c>
      <c r="D16" s="50">
        <v>10</v>
      </c>
      <c r="E16" s="97">
        <v>18</v>
      </c>
      <c r="F16" s="51"/>
      <c r="G16" s="18">
        <v>10</v>
      </c>
      <c r="H16" s="8">
        <v>526</v>
      </c>
      <c r="I16" s="85">
        <f t="shared" si="0"/>
        <v>52.6</v>
      </c>
      <c r="J16" s="19">
        <v>1</v>
      </c>
      <c r="K16" s="68">
        <v>52</v>
      </c>
      <c r="L16" s="50">
        <v>10</v>
      </c>
      <c r="M16" s="6"/>
      <c r="N16" s="8"/>
      <c r="O16" s="8"/>
      <c r="P16" s="31"/>
      <c r="Q16" s="95"/>
      <c r="R16" s="6"/>
      <c r="S16" s="50">
        <v>10</v>
      </c>
      <c r="T16" s="9"/>
      <c r="U16" s="8"/>
      <c r="V16" s="50">
        <v>10</v>
      </c>
      <c r="W16" s="8">
        <v>4438</v>
      </c>
      <c r="X16" s="8"/>
      <c r="Y16" s="8">
        <f t="shared" si="1"/>
        <v>443.8</v>
      </c>
      <c r="Z16" s="8"/>
      <c r="AA16" s="8">
        <v>49</v>
      </c>
      <c r="AB16" s="8"/>
      <c r="AC16" s="9"/>
      <c r="AD16" s="23"/>
      <c r="AE16" s="10"/>
      <c r="AF16" s="36"/>
      <c r="AG16" s="35"/>
      <c r="AH16" s="50">
        <v>10</v>
      </c>
      <c r="AI16" s="36">
        <v>2133</v>
      </c>
      <c r="AJ16" s="68">
        <f t="shared" si="2"/>
        <v>213.3</v>
      </c>
      <c r="AK16" s="19">
        <v>5</v>
      </c>
      <c r="AL16" s="80">
        <v>50</v>
      </c>
      <c r="AM16" s="20"/>
      <c r="AN16" s="82">
        <v>16.5</v>
      </c>
      <c r="AO16" s="25">
        <f t="shared" si="3"/>
        <v>185.5</v>
      </c>
      <c r="AP16" s="13">
        <v>9</v>
      </c>
    </row>
    <row r="17" spans="2:42" ht="128.25" customHeight="1">
      <c r="B17" s="76">
        <v>10</v>
      </c>
      <c r="C17" s="30" t="s">
        <v>72</v>
      </c>
      <c r="D17" s="50">
        <v>5</v>
      </c>
      <c r="E17" s="97">
        <v>36</v>
      </c>
      <c r="F17" s="18"/>
      <c r="G17" s="18">
        <v>5</v>
      </c>
      <c r="H17" s="8">
        <v>143</v>
      </c>
      <c r="I17" s="85">
        <f t="shared" si="0"/>
        <v>28.6</v>
      </c>
      <c r="J17" s="19"/>
      <c r="K17" s="68">
        <f>(46+45)/2</f>
        <v>45.5</v>
      </c>
      <c r="L17" s="50">
        <v>5</v>
      </c>
      <c r="M17" s="6"/>
      <c r="N17" s="8"/>
      <c r="O17" s="8"/>
      <c r="P17" s="31"/>
      <c r="Q17" s="95"/>
      <c r="R17" s="6"/>
      <c r="S17" s="50">
        <v>5</v>
      </c>
      <c r="T17" s="9"/>
      <c r="U17" s="8"/>
      <c r="V17" s="50">
        <v>5</v>
      </c>
      <c r="W17" s="8">
        <v>1694</v>
      </c>
      <c r="X17" s="8"/>
      <c r="Y17" s="8">
        <f t="shared" si="1"/>
        <v>338.8</v>
      </c>
      <c r="Z17" s="8"/>
      <c r="AA17" s="8">
        <v>38</v>
      </c>
      <c r="AB17" s="8"/>
      <c r="AC17" s="9"/>
      <c r="AD17" s="23"/>
      <c r="AE17" s="10"/>
      <c r="AF17" s="36"/>
      <c r="AG17" s="35"/>
      <c r="AH17" s="50">
        <v>5</v>
      </c>
      <c r="AI17" s="36">
        <v>403</v>
      </c>
      <c r="AJ17" s="68">
        <f t="shared" si="2"/>
        <v>80.6</v>
      </c>
      <c r="AK17" s="19"/>
      <c r="AL17" s="19">
        <v>27</v>
      </c>
      <c r="AM17" s="20"/>
      <c r="AN17" s="82">
        <v>31.5</v>
      </c>
      <c r="AO17" s="25">
        <f t="shared" si="3"/>
        <v>178</v>
      </c>
      <c r="AP17" s="13">
        <v>10</v>
      </c>
    </row>
    <row r="18" spans="2:42" ht="82.5" customHeight="1" thickBot="1">
      <c r="B18" s="76">
        <v>11</v>
      </c>
      <c r="C18" s="81" t="s">
        <v>39</v>
      </c>
      <c r="D18" s="50">
        <v>5</v>
      </c>
      <c r="E18" s="97">
        <v>49.5</v>
      </c>
      <c r="F18" s="18"/>
      <c r="G18" s="18">
        <v>5</v>
      </c>
      <c r="H18" s="8">
        <v>21</v>
      </c>
      <c r="I18" s="85">
        <f t="shared" si="0"/>
        <v>4.2</v>
      </c>
      <c r="J18" s="19"/>
      <c r="K18" s="68">
        <f>(4+3)/2</f>
        <v>3.5</v>
      </c>
      <c r="L18" s="50">
        <v>5</v>
      </c>
      <c r="M18" s="14"/>
      <c r="N18" s="8"/>
      <c r="O18" s="8"/>
      <c r="P18" s="31"/>
      <c r="Q18" s="95"/>
      <c r="R18" s="14"/>
      <c r="S18" s="50">
        <v>5</v>
      </c>
      <c r="T18" s="9"/>
      <c r="U18" s="8"/>
      <c r="V18" s="50">
        <v>5</v>
      </c>
      <c r="W18" s="8">
        <v>1687</v>
      </c>
      <c r="X18" s="8"/>
      <c r="Y18" s="8">
        <f t="shared" si="1"/>
        <v>337.4</v>
      </c>
      <c r="Z18" s="8"/>
      <c r="AA18" s="8">
        <v>37</v>
      </c>
      <c r="AB18" s="8"/>
      <c r="AC18" s="9"/>
      <c r="AD18" s="23"/>
      <c r="AE18" s="10"/>
      <c r="AF18" s="36"/>
      <c r="AG18" s="35"/>
      <c r="AH18" s="50">
        <v>5</v>
      </c>
      <c r="AI18" s="36">
        <v>684</v>
      </c>
      <c r="AJ18" s="68">
        <f t="shared" si="2"/>
        <v>136.8</v>
      </c>
      <c r="AK18" s="19">
        <v>1</v>
      </c>
      <c r="AL18" s="19">
        <v>46</v>
      </c>
      <c r="AM18" s="20"/>
      <c r="AN18" s="82">
        <v>41</v>
      </c>
      <c r="AO18" s="25">
        <f t="shared" si="3"/>
        <v>177</v>
      </c>
      <c r="AP18" s="13">
        <v>11</v>
      </c>
    </row>
    <row r="19" spans="2:42" ht="54.75" customHeight="1" thickBot="1">
      <c r="B19" s="76">
        <v>12</v>
      </c>
      <c r="C19" s="73" t="s">
        <v>55</v>
      </c>
      <c r="D19" s="50">
        <v>5</v>
      </c>
      <c r="E19" s="98">
        <v>43</v>
      </c>
      <c r="F19" s="52"/>
      <c r="G19" s="52">
        <v>5</v>
      </c>
      <c r="H19" s="54">
        <v>61</v>
      </c>
      <c r="I19" s="85">
        <f t="shared" si="0"/>
        <v>12.2</v>
      </c>
      <c r="J19" s="19"/>
      <c r="K19" s="68">
        <v>21</v>
      </c>
      <c r="L19" s="50">
        <v>5</v>
      </c>
      <c r="M19" s="14"/>
      <c r="N19" s="8"/>
      <c r="O19" s="8"/>
      <c r="P19" s="31"/>
      <c r="Q19" s="95"/>
      <c r="R19" s="6"/>
      <c r="S19" s="50">
        <v>5</v>
      </c>
      <c r="T19" s="9"/>
      <c r="U19" s="8"/>
      <c r="V19" s="50">
        <v>5</v>
      </c>
      <c r="W19" s="8">
        <v>1808</v>
      </c>
      <c r="X19" s="8"/>
      <c r="Y19" s="8">
        <f t="shared" si="1"/>
        <v>361.6</v>
      </c>
      <c r="Z19" s="8"/>
      <c r="AA19" s="54">
        <v>44</v>
      </c>
      <c r="AB19" s="8"/>
      <c r="AC19" s="9"/>
      <c r="AD19" s="23"/>
      <c r="AE19" s="10"/>
      <c r="AF19" s="36"/>
      <c r="AG19" s="35"/>
      <c r="AH19" s="50">
        <v>5</v>
      </c>
      <c r="AI19" s="36">
        <v>490</v>
      </c>
      <c r="AJ19" s="68">
        <f t="shared" si="2"/>
        <v>98</v>
      </c>
      <c r="AK19" s="19">
        <v>1</v>
      </c>
      <c r="AL19" s="19">
        <v>32</v>
      </c>
      <c r="AM19" s="20"/>
      <c r="AN19" s="82">
        <v>33.5</v>
      </c>
      <c r="AO19" s="25">
        <f t="shared" si="3"/>
        <v>173.5</v>
      </c>
      <c r="AP19" s="13">
        <v>12</v>
      </c>
    </row>
    <row r="20" spans="2:42" ht="100.5" customHeight="1" thickBot="1">
      <c r="B20" s="76">
        <v>13</v>
      </c>
      <c r="C20" s="73" t="s">
        <v>57</v>
      </c>
      <c r="D20" s="53">
        <v>10</v>
      </c>
      <c r="E20" s="97">
        <v>45.5</v>
      </c>
      <c r="F20" s="52"/>
      <c r="G20" s="52">
        <v>10</v>
      </c>
      <c r="H20" s="54">
        <v>125</v>
      </c>
      <c r="I20" s="85">
        <f t="shared" si="0"/>
        <v>12.5</v>
      </c>
      <c r="J20" s="19"/>
      <c r="K20" s="68">
        <v>24</v>
      </c>
      <c r="L20" s="53">
        <v>10</v>
      </c>
      <c r="M20" s="14"/>
      <c r="N20" s="54"/>
      <c r="O20" s="54"/>
      <c r="P20" s="55"/>
      <c r="Q20" s="96"/>
      <c r="R20" s="6"/>
      <c r="S20" s="53">
        <v>10</v>
      </c>
      <c r="T20" s="9"/>
      <c r="U20" s="8"/>
      <c r="V20" s="53">
        <v>10</v>
      </c>
      <c r="W20" s="54">
        <v>3134</v>
      </c>
      <c r="X20" s="54"/>
      <c r="Y20" s="8">
        <f t="shared" si="1"/>
        <v>313.4</v>
      </c>
      <c r="Z20" s="54"/>
      <c r="AA20" s="54">
        <v>34</v>
      </c>
      <c r="AB20" s="54"/>
      <c r="AC20" s="56"/>
      <c r="AD20" s="23"/>
      <c r="AE20" s="58"/>
      <c r="AF20" s="59"/>
      <c r="AG20" s="35"/>
      <c r="AH20" s="53">
        <v>10</v>
      </c>
      <c r="AI20" s="59">
        <v>810</v>
      </c>
      <c r="AJ20" s="68">
        <f t="shared" si="2"/>
        <v>81</v>
      </c>
      <c r="AK20" s="64">
        <v>1</v>
      </c>
      <c r="AL20" s="19">
        <v>28</v>
      </c>
      <c r="AM20" s="61"/>
      <c r="AN20" s="82">
        <v>33.5</v>
      </c>
      <c r="AO20" s="25">
        <f t="shared" si="3"/>
        <v>165</v>
      </c>
      <c r="AP20" s="13" t="s">
        <v>80</v>
      </c>
    </row>
    <row r="21" spans="2:42" ht="111" customHeight="1" thickBot="1">
      <c r="B21" s="76">
        <v>14</v>
      </c>
      <c r="C21" s="73" t="s">
        <v>56</v>
      </c>
      <c r="D21" s="53">
        <v>10</v>
      </c>
      <c r="E21" s="98">
        <v>32.5</v>
      </c>
      <c r="F21" s="52"/>
      <c r="G21" s="52">
        <v>10</v>
      </c>
      <c r="H21" s="54">
        <v>95</v>
      </c>
      <c r="I21" s="85">
        <f t="shared" si="0"/>
        <v>9.5</v>
      </c>
      <c r="J21" s="19"/>
      <c r="K21" s="68">
        <v>16</v>
      </c>
      <c r="L21" s="53">
        <v>10</v>
      </c>
      <c r="M21" s="14"/>
      <c r="N21" s="54"/>
      <c r="O21" s="54"/>
      <c r="P21" s="55"/>
      <c r="Q21" s="96"/>
      <c r="R21" s="6"/>
      <c r="S21" s="53">
        <v>10</v>
      </c>
      <c r="T21" s="9"/>
      <c r="U21" s="8"/>
      <c r="V21" s="53">
        <v>10</v>
      </c>
      <c r="W21" s="54">
        <v>2878</v>
      </c>
      <c r="X21" s="54"/>
      <c r="Y21" s="8">
        <f t="shared" si="1"/>
        <v>287.8</v>
      </c>
      <c r="Z21" s="54"/>
      <c r="AA21" s="54">
        <v>27</v>
      </c>
      <c r="AB21" s="54"/>
      <c r="AC21" s="56"/>
      <c r="AD21" s="23"/>
      <c r="AE21" s="58"/>
      <c r="AF21" s="59"/>
      <c r="AG21" s="35"/>
      <c r="AH21" s="53">
        <v>10</v>
      </c>
      <c r="AI21" s="59">
        <v>1165</v>
      </c>
      <c r="AJ21" s="68">
        <f t="shared" si="2"/>
        <v>116.5</v>
      </c>
      <c r="AK21" s="64">
        <v>1</v>
      </c>
      <c r="AL21" s="19">
        <v>42</v>
      </c>
      <c r="AM21" s="61"/>
      <c r="AN21" s="82">
        <v>47.5</v>
      </c>
      <c r="AO21" s="25">
        <f t="shared" si="3"/>
        <v>165</v>
      </c>
      <c r="AP21" s="13" t="s">
        <v>80</v>
      </c>
    </row>
    <row r="22" spans="2:42" ht="93.75" customHeight="1" thickBot="1">
      <c r="B22" s="76">
        <v>15</v>
      </c>
      <c r="C22" s="73" t="s">
        <v>60</v>
      </c>
      <c r="D22" s="53">
        <v>5</v>
      </c>
      <c r="E22" s="97">
        <v>26.5</v>
      </c>
      <c r="F22" s="52"/>
      <c r="G22" s="52">
        <v>5</v>
      </c>
      <c r="H22" s="54">
        <v>44</v>
      </c>
      <c r="I22" s="85">
        <f t="shared" si="0"/>
        <v>8.8</v>
      </c>
      <c r="J22" s="19"/>
      <c r="K22" s="68">
        <f>(14+13+12)/3</f>
        <v>13</v>
      </c>
      <c r="L22" s="53">
        <v>5</v>
      </c>
      <c r="M22" s="14"/>
      <c r="N22" s="54"/>
      <c r="O22" s="54"/>
      <c r="P22" s="55"/>
      <c r="Q22" s="96"/>
      <c r="R22" s="6"/>
      <c r="S22" s="53">
        <v>5</v>
      </c>
      <c r="T22" s="9"/>
      <c r="U22" s="8"/>
      <c r="V22" s="53">
        <v>5</v>
      </c>
      <c r="W22" s="54">
        <v>1717</v>
      </c>
      <c r="X22" s="54"/>
      <c r="Y22" s="8">
        <f t="shared" si="1"/>
        <v>343.4</v>
      </c>
      <c r="Z22" s="54"/>
      <c r="AA22" s="54">
        <v>39</v>
      </c>
      <c r="AB22" s="54"/>
      <c r="AC22" s="56"/>
      <c r="AD22" s="57"/>
      <c r="AE22" s="58"/>
      <c r="AF22" s="59"/>
      <c r="AG22" s="35"/>
      <c r="AH22" s="53">
        <v>5</v>
      </c>
      <c r="AI22" s="59">
        <v>646</v>
      </c>
      <c r="AJ22" s="68">
        <f t="shared" si="2"/>
        <v>129.2</v>
      </c>
      <c r="AK22" s="64">
        <v>1</v>
      </c>
      <c r="AL22" s="19">
        <v>44</v>
      </c>
      <c r="AM22" s="61"/>
      <c r="AN22" s="82">
        <v>35.5</v>
      </c>
      <c r="AO22" s="25">
        <f t="shared" si="3"/>
        <v>158</v>
      </c>
      <c r="AP22" s="13" t="s">
        <v>81</v>
      </c>
    </row>
    <row r="23" spans="2:42" ht="77.25" customHeight="1" thickBot="1">
      <c r="B23" s="76">
        <v>16</v>
      </c>
      <c r="C23" s="105" t="s">
        <v>28</v>
      </c>
      <c r="D23" s="53">
        <v>5</v>
      </c>
      <c r="E23" s="97">
        <v>26.5</v>
      </c>
      <c r="F23" s="52"/>
      <c r="G23" s="52">
        <v>5</v>
      </c>
      <c r="H23" s="54">
        <v>160</v>
      </c>
      <c r="I23" s="85">
        <f t="shared" si="0"/>
        <v>32</v>
      </c>
      <c r="J23" s="19"/>
      <c r="K23" s="68">
        <v>47</v>
      </c>
      <c r="L23" s="53">
        <v>5</v>
      </c>
      <c r="M23" s="14"/>
      <c r="N23" s="54"/>
      <c r="O23" s="54"/>
      <c r="P23" s="55"/>
      <c r="Q23" s="96"/>
      <c r="R23" s="6"/>
      <c r="S23" s="53">
        <v>5</v>
      </c>
      <c r="T23" s="9"/>
      <c r="U23" s="8"/>
      <c r="V23" s="53">
        <v>5</v>
      </c>
      <c r="W23" s="54">
        <v>1368</v>
      </c>
      <c r="X23" s="54"/>
      <c r="Y23" s="8">
        <f t="shared" si="1"/>
        <v>273.6</v>
      </c>
      <c r="Z23" s="54"/>
      <c r="AA23" s="54">
        <v>23</v>
      </c>
      <c r="AB23" s="54"/>
      <c r="AC23" s="56"/>
      <c r="AD23" s="57"/>
      <c r="AE23" s="58"/>
      <c r="AF23" s="59"/>
      <c r="AG23" s="35"/>
      <c r="AH23" s="53">
        <v>5</v>
      </c>
      <c r="AI23" s="59">
        <v>301</v>
      </c>
      <c r="AJ23" s="68">
        <f t="shared" si="2"/>
        <v>60.2</v>
      </c>
      <c r="AK23" s="64"/>
      <c r="AL23" s="19">
        <v>14</v>
      </c>
      <c r="AM23" s="61"/>
      <c r="AN23" s="83">
        <v>47.5</v>
      </c>
      <c r="AO23" s="25">
        <f t="shared" si="3"/>
        <v>158</v>
      </c>
      <c r="AP23" s="13" t="s">
        <v>81</v>
      </c>
    </row>
    <row r="24" spans="2:42" ht="97.5" customHeight="1" thickBot="1">
      <c r="B24" s="76">
        <v>17</v>
      </c>
      <c r="C24" s="62" t="s">
        <v>26</v>
      </c>
      <c r="D24" s="53">
        <v>10</v>
      </c>
      <c r="E24" s="97">
        <v>47.5</v>
      </c>
      <c r="F24" s="52"/>
      <c r="G24" s="52">
        <v>10</v>
      </c>
      <c r="H24" s="54">
        <v>107</v>
      </c>
      <c r="I24" s="85">
        <f t="shared" si="0"/>
        <v>10.7</v>
      </c>
      <c r="J24" s="19"/>
      <c r="K24" s="68">
        <v>19</v>
      </c>
      <c r="L24" s="53">
        <v>10</v>
      </c>
      <c r="M24" s="14"/>
      <c r="N24" s="54"/>
      <c r="O24" s="54"/>
      <c r="P24" s="55"/>
      <c r="Q24" s="96"/>
      <c r="R24" s="6"/>
      <c r="S24" s="53">
        <v>10</v>
      </c>
      <c r="T24" s="9"/>
      <c r="U24" s="8"/>
      <c r="V24" s="53">
        <v>10</v>
      </c>
      <c r="W24" s="54">
        <v>2482</v>
      </c>
      <c r="X24" s="54"/>
      <c r="Y24" s="8">
        <f t="shared" si="1"/>
        <v>248.2</v>
      </c>
      <c r="Z24" s="54">
        <v>1</v>
      </c>
      <c r="AA24" s="54">
        <v>19</v>
      </c>
      <c r="AB24" s="54"/>
      <c r="AC24" s="56"/>
      <c r="AD24" s="57"/>
      <c r="AE24" s="58"/>
      <c r="AF24" s="59"/>
      <c r="AG24" s="35"/>
      <c r="AH24" s="53">
        <v>10</v>
      </c>
      <c r="AI24" s="59">
        <v>1203</v>
      </c>
      <c r="AJ24" s="68">
        <f t="shared" si="2"/>
        <v>120.3</v>
      </c>
      <c r="AK24" s="64">
        <v>3</v>
      </c>
      <c r="AL24" s="19">
        <v>43</v>
      </c>
      <c r="AM24" s="61"/>
      <c r="AN24" s="83">
        <v>28.5</v>
      </c>
      <c r="AO24" s="25">
        <f t="shared" si="3"/>
        <v>157</v>
      </c>
      <c r="AP24" s="13">
        <v>17</v>
      </c>
    </row>
    <row r="25" spans="2:42" ht="81" customHeight="1" thickBot="1">
      <c r="B25" s="76">
        <v>18</v>
      </c>
      <c r="C25" s="62" t="s">
        <v>48</v>
      </c>
      <c r="D25" s="53">
        <v>10</v>
      </c>
      <c r="E25" s="97">
        <v>18</v>
      </c>
      <c r="F25" s="52"/>
      <c r="G25" s="52">
        <v>10</v>
      </c>
      <c r="H25" s="54">
        <v>206</v>
      </c>
      <c r="I25" s="85">
        <f t="shared" si="0"/>
        <v>20.6</v>
      </c>
      <c r="J25" s="19"/>
      <c r="K25" s="68">
        <v>38</v>
      </c>
      <c r="L25" s="53">
        <v>10</v>
      </c>
      <c r="M25" s="14"/>
      <c r="N25" s="54"/>
      <c r="O25" s="54"/>
      <c r="P25" s="55"/>
      <c r="Q25" s="96"/>
      <c r="R25" s="6"/>
      <c r="S25" s="53">
        <v>10</v>
      </c>
      <c r="T25" s="9"/>
      <c r="U25" s="8"/>
      <c r="V25" s="53">
        <v>10</v>
      </c>
      <c r="W25" s="54">
        <v>3593</v>
      </c>
      <c r="X25" s="54"/>
      <c r="Y25" s="8">
        <f t="shared" si="1"/>
        <v>359.3</v>
      </c>
      <c r="Z25" s="54"/>
      <c r="AA25" s="54">
        <v>43</v>
      </c>
      <c r="AB25" s="54"/>
      <c r="AC25" s="56"/>
      <c r="AD25" s="57"/>
      <c r="AE25" s="58"/>
      <c r="AF25" s="59"/>
      <c r="AG25" s="35"/>
      <c r="AH25" s="53">
        <v>10</v>
      </c>
      <c r="AI25" s="59">
        <v>1135</v>
      </c>
      <c r="AJ25" s="68">
        <f t="shared" si="2"/>
        <v>113.5</v>
      </c>
      <c r="AK25" s="64">
        <v>1</v>
      </c>
      <c r="AL25" s="19">
        <v>40</v>
      </c>
      <c r="AM25" s="61"/>
      <c r="AN25" s="83">
        <v>16.5</v>
      </c>
      <c r="AO25" s="25">
        <f t="shared" si="3"/>
        <v>155.5</v>
      </c>
      <c r="AP25" s="13">
        <v>18</v>
      </c>
    </row>
    <row r="26" spans="2:42" ht="75.75" customHeight="1" thickBot="1">
      <c r="B26" s="76">
        <v>19</v>
      </c>
      <c r="C26" s="62" t="s">
        <v>46</v>
      </c>
      <c r="D26" s="53">
        <v>5</v>
      </c>
      <c r="E26" s="97">
        <v>45.5</v>
      </c>
      <c r="F26" s="52"/>
      <c r="G26" s="52">
        <v>5</v>
      </c>
      <c r="H26" s="54">
        <v>74</v>
      </c>
      <c r="I26" s="85">
        <f t="shared" si="0"/>
        <v>14.8</v>
      </c>
      <c r="J26" s="19"/>
      <c r="K26" s="68">
        <v>27</v>
      </c>
      <c r="L26" s="53">
        <v>5</v>
      </c>
      <c r="M26" s="14"/>
      <c r="N26" s="54"/>
      <c r="O26" s="54"/>
      <c r="P26" s="55"/>
      <c r="Q26" s="96"/>
      <c r="R26" s="6"/>
      <c r="S26" s="53">
        <v>5</v>
      </c>
      <c r="T26" s="9"/>
      <c r="U26" s="8"/>
      <c r="V26" s="53">
        <v>5</v>
      </c>
      <c r="W26" s="54">
        <v>1168</v>
      </c>
      <c r="X26" s="54"/>
      <c r="Y26" s="8">
        <f t="shared" si="1"/>
        <v>233.6</v>
      </c>
      <c r="Z26" s="54"/>
      <c r="AA26" s="54">
        <v>14</v>
      </c>
      <c r="AB26" s="54"/>
      <c r="AC26" s="56"/>
      <c r="AD26" s="57"/>
      <c r="AE26" s="58"/>
      <c r="AF26" s="59"/>
      <c r="AG26" s="35"/>
      <c r="AH26" s="53">
        <v>5</v>
      </c>
      <c r="AI26" s="59">
        <v>478</v>
      </c>
      <c r="AJ26" s="68">
        <f t="shared" si="2"/>
        <v>95.6</v>
      </c>
      <c r="AK26" s="64"/>
      <c r="AL26" s="19">
        <v>31</v>
      </c>
      <c r="AM26" s="61"/>
      <c r="AN26" s="83">
        <v>28.5</v>
      </c>
      <c r="AO26" s="25">
        <f t="shared" si="3"/>
        <v>146</v>
      </c>
      <c r="AP26" s="13">
        <v>19</v>
      </c>
    </row>
    <row r="27" spans="2:42" ht="131.25" customHeight="1" thickBot="1">
      <c r="B27" s="76">
        <v>20</v>
      </c>
      <c r="C27" s="73" t="s">
        <v>69</v>
      </c>
      <c r="D27" s="53">
        <v>5</v>
      </c>
      <c r="E27" s="97">
        <v>36</v>
      </c>
      <c r="F27" s="52"/>
      <c r="G27" s="52">
        <v>5</v>
      </c>
      <c r="H27" s="54">
        <v>104</v>
      </c>
      <c r="I27" s="85">
        <f t="shared" si="0"/>
        <v>20.8</v>
      </c>
      <c r="J27" s="19"/>
      <c r="K27" s="68">
        <v>39</v>
      </c>
      <c r="L27" s="53"/>
      <c r="M27" s="14"/>
      <c r="N27" s="54"/>
      <c r="O27" s="54"/>
      <c r="P27" s="55"/>
      <c r="Q27" s="96"/>
      <c r="R27" s="6"/>
      <c r="S27" s="53">
        <v>4</v>
      </c>
      <c r="T27" s="9"/>
      <c r="U27" s="8">
        <v>-10</v>
      </c>
      <c r="V27" s="53">
        <v>4</v>
      </c>
      <c r="W27" s="54">
        <v>1120</v>
      </c>
      <c r="X27" s="54"/>
      <c r="Y27" s="8">
        <f t="shared" si="1"/>
        <v>280</v>
      </c>
      <c r="Z27" s="54"/>
      <c r="AA27" s="54">
        <v>25</v>
      </c>
      <c r="AB27" s="54"/>
      <c r="AC27" s="56"/>
      <c r="AD27" s="57"/>
      <c r="AE27" s="58"/>
      <c r="AF27" s="59"/>
      <c r="AG27" s="35"/>
      <c r="AH27" s="53">
        <v>5</v>
      </c>
      <c r="AI27" s="59">
        <v>264</v>
      </c>
      <c r="AJ27" s="68">
        <f t="shared" si="2"/>
        <v>52.8</v>
      </c>
      <c r="AK27" s="64"/>
      <c r="AL27" s="19">
        <v>12</v>
      </c>
      <c r="AM27" s="61"/>
      <c r="AN27" s="83">
        <v>42</v>
      </c>
      <c r="AO27" s="25">
        <f t="shared" si="3"/>
        <v>144</v>
      </c>
      <c r="AP27" s="13">
        <v>20</v>
      </c>
    </row>
    <row r="28" spans="2:42" ht="112.5" customHeight="1" thickBot="1">
      <c r="B28" s="76">
        <v>21</v>
      </c>
      <c r="C28" s="73" t="s">
        <v>25</v>
      </c>
      <c r="D28" s="53">
        <v>5</v>
      </c>
      <c r="E28" s="97">
        <v>20.5</v>
      </c>
      <c r="F28" s="52"/>
      <c r="G28" s="52">
        <v>4</v>
      </c>
      <c r="H28" s="54">
        <v>67</v>
      </c>
      <c r="I28" s="85">
        <f t="shared" si="0"/>
        <v>16.75</v>
      </c>
      <c r="J28" s="19"/>
      <c r="K28" s="68">
        <v>31</v>
      </c>
      <c r="L28" s="53">
        <v>5</v>
      </c>
      <c r="M28" s="14"/>
      <c r="N28" s="54"/>
      <c r="O28" s="54"/>
      <c r="P28" s="55"/>
      <c r="Q28" s="96"/>
      <c r="R28" s="6"/>
      <c r="S28" s="53">
        <v>5</v>
      </c>
      <c r="T28" s="9"/>
      <c r="U28" s="8"/>
      <c r="V28" s="53">
        <v>5</v>
      </c>
      <c r="W28" s="54">
        <v>1543</v>
      </c>
      <c r="X28" s="54"/>
      <c r="Y28" s="8">
        <f t="shared" si="1"/>
        <v>308.6</v>
      </c>
      <c r="Z28" s="54"/>
      <c r="AA28" s="54">
        <v>32</v>
      </c>
      <c r="AB28" s="54"/>
      <c r="AC28" s="56"/>
      <c r="AD28" s="57"/>
      <c r="AE28" s="58"/>
      <c r="AF28" s="59"/>
      <c r="AG28" s="35"/>
      <c r="AH28" s="53">
        <v>5</v>
      </c>
      <c r="AI28" s="59">
        <v>574</v>
      </c>
      <c r="AJ28" s="68">
        <f t="shared" si="2"/>
        <v>114.8</v>
      </c>
      <c r="AK28" s="64"/>
      <c r="AL28" s="19">
        <v>41</v>
      </c>
      <c r="AM28" s="61"/>
      <c r="AN28" s="83">
        <v>16.5</v>
      </c>
      <c r="AO28" s="25">
        <f t="shared" si="3"/>
        <v>141</v>
      </c>
      <c r="AP28" s="13">
        <v>21</v>
      </c>
    </row>
    <row r="29" spans="2:42" ht="68.25" customHeight="1" thickBot="1">
      <c r="B29" s="76">
        <v>22</v>
      </c>
      <c r="C29" s="30" t="s">
        <v>30</v>
      </c>
      <c r="D29" s="53">
        <v>10</v>
      </c>
      <c r="E29" s="97">
        <v>12.5</v>
      </c>
      <c r="F29" s="52"/>
      <c r="G29" s="52">
        <v>10</v>
      </c>
      <c r="H29" s="54">
        <v>214</v>
      </c>
      <c r="I29" s="85">
        <f t="shared" si="0"/>
        <v>21.4</v>
      </c>
      <c r="J29" s="19"/>
      <c r="K29" s="68">
        <v>40</v>
      </c>
      <c r="L29" s="53">
        <v>10</v>
      </c>
      <c r="M29" s="33"/>
      <c r="N29" s="54"/>
      <c r="O29" s="54"/>
      <c r="P29" s="55"/>
      <c r="Q29" s="96"/>
      <c r="R29" s="6"/>
      <c r="S29" s="53">
        <v>9</v>
      </c>
      <c r="T29" s="32"/>
      <c r="U29" s="36">
        <v>-10</v>
      </c>
      <c r="V29" s="53">
        <v>10</v>
      </c>
      <c r="W29" s="57" t="s">
        <v>77</v>
      </c>
      <c r="X29" s="100"/>
      <c r="Y29" s="8">
        <f t="shared" si="1"/>
        <v>367.1</v>
      </c>
      <c r="Z29" s="54"/>
      <c r="AA29" s="54">
        <v>45</v>
      </c>
      <c r="AB29" s="54"/>
      <c r="AC29" s="56"/>
      <c r="AD29" s="102"/>
      <c r="AE29" s="58"/>
      <c r="AF29" s="54"/>
      <c r="AG29" s="72"/>
      <c r="AH29" s="53">
        <v>10</v>
      </c>
      <c r="AI29" s="54">
        <v>767</v>
      </c>
      <c r="AJ29" s="68">
        <f t="shared" si="2"/>
        <v>76.7</v>
      </c>
      <c r="AK29" s="64"/>
      <c r="AL29" s="68">
        <f>(23+22)/2</f>
        <v>22.5</v>
      </c>
      <c r="AM29" s="61"/>
      <c r="AN29" s="83">
        <v>28.5</v>
      </c>
      <c r="AO29" s="25">
        <f t="shared" si="3"/>
        <v>138.5</v>
      </c>
      <c r="AP29" s="13">
        <v>22</v>
      </c>
    </row>
    <row r="30" spans="2:42" ht="129.75" customHeight="1" thickBot="1">
      <c r="B30" s="76">
        <v>23</v>
      </c>
      <c r="C30" s="73" t="s">
        <v>52</v>
      </c>
      <c r="D30" s="53">
        <v>5</v>
      </c>
      <c r="E30" s="97">
        <v>32.5</v>
      </c>
      <c r="F30" s="52"/>
      <c r="G30" s="52">
        <v>5</v>
      </c>
      <c r="H30" s="54">
        <v>22</v>
      </c>
      <c r="I30" s="85">
        <f t="shared" si="0"/>
        <v>4.4</v>
      </c>
      <c r="J30" s="19"/>
      <c r="K30" s="68">
        <v>6</v>
      </c>
      <c r="L30" s="53">
        <v>5</v>
      </c>
      <c r="M30" s="14"/>
      <c r="N30" s="54"/>
      <c r="O30" s="54"/>
      <c r="P30" s="55"/>
      <c r="Q30" s="96"/>
      <c r="R30" s="6"/>
      <c r="S30" s="53">
        <v>5</v>
      </c>
      <c r="T30" s="9"/>
      <c r="U30" s="8"/>
      <c r="V30" s="53">
        <v>5</v>
      </c>
      <c r="W30" s="54">
        <v>1204</v>
      </c>
      <c r="X30" s="54"/>
      <c r="Y30" s="8">
        <f t="shared" si="1"/>
        <v>240.8</v>
      </c>
      <c r="Z30" s="54"/>
      <c r="AA30" s="54">
        <v>15</v>
      </c>
      <c r="AB30" s="54"/>
      <c r="AC30" s="56"/>
      <c r="AD30" s="57"/>
      <c r="AE30" s="58"/>
      <c r="AF30" s="59"/>
      <c r="AG30" s="35"/>
      <c r="AH30" s="53">
        <v>5</v>
      </c>
      <c r="AI30" s="59">
        <v>675</v>
      </c>
      <c r="AJ30" s="68">
        <f t="shared" si="2"/>
        <v>135</v>
      </c>
      <c r="AK30" s="64">
        <v>1</v>
      </c>
      <c r="AL30" s="19">
        <v>45</v>
      </c>
      <c r="AM30" s="61"/>
      <c r="AN30" s="83">
        <v>37.5</v>
      </c>
      <c r="AO30" s="25">
        <f t="shared" si="3"/>
        <v>136</v>
      </c>
      <c r="AP30" s="13">
        <v>23</v>
      </c>
    </row>
    <row r="31" spans="2:42" ht="83.25" customHeight="1" thickBot="1">
      <c r="B31" s="76">
        <v>24</v>
      </c>
      <c r="C31" s="73" t="s">
        <v>24</v>
      </c>
      <c r="D31" s="53">
        <v>5</v>
      </c>
      <c r="E31" s="97">
        <v>47.5</v>
      </c>
      <c r="F31" s="52"/>
      <c r="G31" s="52">
        <v>5</v>
      </c>
      <c r="H31" s="54">
        <v>40</v>
      </c>
      <c r="I31" s="85">
        <f t="shared" si="0"/>
        <v>8</v>
      </c>
      <c r="J31" s="19">
        <v>1</v>
      </c>
      <c r="K31" s="68">
        <v>11</v>
      </c>
      <c r="L31" s="53">
        <v>5</v>
      </c>
      <c r="M31" s="14"/>
      <c r="N31" s="54"/>
      <c r="O31" s="54"/>
      <c r="P31" s="55"/>
      <c r="Q31" s="96"/>
      <c r="R31" s="6"/>
      <c r="S31" s="53">
        <v>5</v>
      </c>
      <c r="T31" s="9"/>
      <c r="U31" s="8"/>
      <c r="V31" s="53">
        <v>5</v>
      </c>
      <c r="W31" s="54">
        <v>967</v>
      </c>
      <c r="X31" s="54"/>
      <c r="Y31" s="8">
        <f t="shared" si="1"/>
        <v>193.4</v>
      </c>
      <c r="Z31" s="54"/>
      <c r="AA31" s="54">
        <v>6</v>
      </c>
      <c r="AB31" s="54"/>
      <c r="AC31" s="56"/>
      <c r="AD31" s="57"/>
      <c r="AE31" s="58"/>
      <c r="AF31" s="59"/>
      <c r="AG31" s="35"/>
      <c r="AH31" s="53">
        <v>5</v>
      </c>
      <c r="AI31" s="59">
        <v>927</v>
      </c>
      <c r="AJ31" s="68">
        <f t="shared" si="2"/>
        <v>185.4</v>
      </c>
      <c r="AK31" s="64">
        <v>4</v>
      </c>
      <c r="AL31" s="19">
        <v>48</v>
      </c>
      <c r="AM31" s="61"/>
      <c r="AN31" s="83">
        <v>20.5</v>
      </c>
      <c r="AO31" s="25">
        <f t="shared" si="3"/>
        <v>133</v>
      </c>
      <c r="AP31" s="13">
        <v>24</v>
      </c>
    </row>
    <row r="32" spans="2:42" ht="131.25" customHeight="1" thickBot="1">
      <c r="B32" s="76">
        <v>25</v>
      </c>
      <c r="C32" s="73" t="s">
        <v>37</v>
      </c>
      <c r="D32" s="53">
        <v>10</v>
      </c>
      <c r="E32" s="97">
        <v>26.5</v>
      </c>
      <c r="F32" s="52"/>
      <c r="G32" s="52">
        <v>10</v>
      </c>
      <c r="H32" s="54">
        <v>115</v>
      </c>
      <c r="I32" s="85">
        <f t="shared" si="0"/>
        <v>11.5</v>
      </c>
      <c r="J32" s="19"/>
      <c r="K32" s="68">
        <v>20</v>
      </c>
      <c r="L32" s="53">
        <v>10</v>
      </c>
      <c r="M32" s="14"/>
      <c r="N32" s="54"/>
      <c r="O32" s="54"/>
      <c r="P32" s="55"/>
      <c r="Q32" s="96"/>
      <c r="R32" s="6"/>
      <c r="S32" s="53">
        <v>10</v>
      </c>
      <c r="T32" s="9"/>
      <c r="U32" s="8"/>
      <c r="V32" s="53">
        <v>10</v>
      </c>
      <c r="W32" s="54">
        <v>2688</v>
      </c>
      <c r="X32" s="54"/>
      <c r="Y32" s="8">
        <f t="shared" si="1"/>
        <v>268.8</v>
      </c>
      <c r="Z32" s="54"/>
      <c r="AA32" s="54">
        <v>21</v>
      </c>
      <c r="AB32" s="54"/>
      <c r="AC32" s="56"/>
      <c r="AD32" s="57"/>
      <c r="AE32" s="58"/>
      <c r="AF32" s="59"/>
      <c r="AG32" s="35"/>
      <c r="AH32" s="53">
        <v>10</v>
      </c>
      <c r="AI32" s="59">
        <v>641</v>
      </c>
      <c r="AJ32" s="68">
        <f t="shared" si="2"/>
        <v>64.1</v>
      </c>
      <c r="AK32" s="64"/>
      <c r="AL32" s="19">
        <v>16</v>
      </c>
      <c r="AM32" s="61"/>
      <c r="AN32" s="83">
        <v>47.5</v>
      </c>
      <c r="AO32" s="25">
        <f t="shared" si="3"/>
        <v>131</v>
      </c>
      <c r="AP32" s="13">
        <v>25</v>
      </c>
    </row>
    <row r="33" spans="2:42" ht="172.5" customHeight="1" thickBot="1">
      <c r="B33" s="76">
        <v>26</v>
      </c>
      <c r="C33" s="73" t="s">
        <v>47</v>
      </c>
      <c r="D33" s="53">
        <v>5</v>
      </c>
      <c r="E33" s="97">
        <v>32.5</v>
      </c>
      <c r="F33" s="52"/>
      <c r="G33" s="52">
        <v>5</v>
      </c>
      <c r="H33" s="54">
        <v>80</v>
      </c>
      <c r="I33" s="85">
        <f t="shared" si="0"/>
        <v>16</v>
      </c>
      <c r="J33" s="19"/>
      <c r="K33" s="68">
        <v>30</v>
      </c>
      <c r="L33" s="53">
        <v>5</v>
      </c>
      <c r="M33" s="14"/>
      <c r="N33" s="54"/>
      <c r="O33" s="54"/>
      <c r="P33" s="55"/>
      <c r="Q33" s="96"/>
      <c r="R33" s="6"/>
      <c r="S33" s="53">
        <v>5</v>
      </c>
      <c r="T33" s="9"/>
      <c r="U33" s="8"/>
      <c r="V33" s="53">
        <v>5</v>
      </c>
      <c r="W33" s="54">
        <v>1289</v>
      </c>
      <c r="X33" s="54"/>
      <c r="Y33" s="8">
        <f t="shared" si="1"/>
        <v>257.8</v>
      </c>
      <c r="Z33" s="54"/>
      <c r="AA33" s="54">
        <v>20</v>
      </c>
      <c r="AB33" s="54"/>
      <c r="AC33" s="56"/>
      <c r="AD33" s="57"/>
      <c r="AE33" s="58"/>
      <c r="AF33" s="59"/>
      <c r="AG33" s="35"/>
      <c r="AH33" s="53">
        <v>5</v>
      </c>
      <c r="AI33" s="59">
        <v>371</v>
      </c>
      <c r="AJ33" s="68">
        <f t="shared" si="2"/>
        <v>74.2</v>
      </c>
      <c r="AK33" s="64"/>
      <c r="AL33" s="19">
        <v>20</v>
      </c>
      <c r="AM33" s="61"/>
      <c r="AN33" s="83">
        <v>20.5</v>
      </c>
      <c r="AO33" s="25">
        <f t="shared" si="3"/>
        <v>123</v>
      </c>
      <c r="AP33" s="13">
        <v>26</v>
      </c>
    </row>
    <row r="34" spans="2:42" ht="102.75" customHeight="1" thickBot="1">
      <c r="B34" s="76">
        <v>27</v>
      </c>
      <c r="C34" s="30" t="s">
        <v>35</v>
      </c>
      <c r="D34" s="53">
        <v>10</v>
      </c>
      <c r="E34" s="97">
        <v>15.5</v>
      </c>
      <c r="F34" s="52"/>
      <c r="G34" s="52">
        <v>10</v>
      </c>
      <c r="H34" s="54">
        <v>196</v>
      </c>
      <c r="I34" s="85">
        <f t="shared" si="0"/>
        <v>19.6</v>
      </c>
      <c r="J34" s="19"/>
      <c r="K34" s="68">
        <v>37</v>
      </c>
      <c r="L34" s="53">
        <v>10</v>
      </c>
      <c r="M34" s="14"/>
      <c r="N34" s="54"/>
      <c r="O34" s="54"/>
      <c r="P34" s="55"/>
      <c r="Q34" s="96"/>
      <c r="R34" s="6"/>
      <c r="S34" s="53">
        <v>10</v>
      </c>
      <c r="T34" s="10"/>
      <c r="U34" s="8"/>
      <c r="V34" s="53">
        <v>10</v>
      </c>
      <c r="W34" s="54">
        <v>3586</v>
      </c>
      <c r="X34" s="54"/>
      <c r="Y34" s="8">
        <f t="shared" si="1"/>
        <v>358.6</v>
      </c>
      <c r="Z34" s="54"/>
      <c r="AA34" s="54">
        <v>42</v>
      </c>
      <c r="AB34" s="54"/>
      <c r="AC34" s="56"/>
      <c r="AD34" s="57"/>
      <c r="AE34" s="58"/>
      <c r="AF34" s="93"/>
      <c r="AG34" s="35"/>
      <c r="AH34" s="53">
        <v>10</v>
      </c>
      <c r="AI34" s="59">
        <v>767</v>
      </c>
      <c r="AJ34" s="68">
        <f t="shared" si="2"/>
        <v>76.7</v>
      </c>
      <c r="AK34" s="64"/>
      <c r="AL34" s="68">
        <v>22.5</v>
      </c>
      <c r="AM34" s="61"/>
      <c r="AN34" s="83">
        <v>5.5</v>
      </c>
      <c r="AO34" s="25">
        <f t="shared" si="3"/>
        <v>122.5</v>
      </c>
      <c r="AP34" s="13">
        <v>27</v>
      </c>
    </row>
    <row r="35" spans="2:42" ht="94.5" customHeight="1" thickBot="1">
      <c r="B35" s="76">
        <v>28</v>
      </c>
      <c r="C35" s="73" t="s">
        <v>34</v>
      </c>
      <c r="D35" s="53">
        <v>5</v>
      </c>
      <c r="E35" s="97">
        <v>29.5</v>
      </c>
      <c r="F35" s="52"/>
      <c r="G35" s="52">
        <v>5</v>
      </c>
      <c r="H35" s="54">
        <v>44</v>
      </c>
      <c r="I35" s="85">
        <f t="shared" si="0"/>
        <v>8.8</v>
      </c>
      <c r="J35" s="19"/>
      <c r="K35" s="68">
        <v>13</v>
      </c>
      <c r="L35" s="53">
        <v>5</v>
      </c>
      <c r="M35" s="14"/>
      <c r="N35" s="54"/>
      <c r="O35" s="54"/>
      <c r="P35" s="55"/>
      <c r="Q35" s="96"/>
      <c r="R35" s="6"/>
      <c r="S35" s="53">
        <v>5</v>
      </c>
      <c r="T35" s="9"/>
      <c r="U35" s="8"/>
      <c r="V35" s="53">
        <v>5</v>
      </c>
      <c r="W35" s="54">
        <v>1480</v>
      </c>
      <c r="X35" s="54"/>
      <c r="Y35" s="68">
        <f t="shared" si="1"/>
        <v>296</v>
      </c>
      <c r="Z35" s="54"/>
      <c r="AA35" s="54">
        <v>28</v>
      </c>
      <c r="AB35" s="54"/>
      <c r="AC35" s="56"/>
      <c r="AD35" s="57"/>
      <c r="AE35" s="58"/>
      <c r="AF35" s="59"/>
      <c r="AG35" s="35"/>
      <c r="AH35" s="53">
        <v>4</v>
      </c>
      <c r="AI35" s="59">
        <v>183</v>
      </c>
      <c r="AJ35" s="68">
        <f t="shared" si="2"/>
        <v>45.75</v>
      </c>
      <c r="AK35" s="64"/>
      <c r="AL35" s="19">
        <v>7</v>
      </c>
      <c r="AM35" s="61"/>
      <c r="AN35" s="83">
        <v>44</v>
      </c>
      <c r="AO35" s="25">
        <f t="shared" si="3"/>
        <v>121.5</v>
      </c>
      <c r="AP35" s="13">
        <v>28</v>
      </c>
    </row>
    <row r="36" spans="2:42" ht="185.25" customHeight="1" thickBot="1">
      <c r="B36" s="76">
        <v>29</v>
      </c>
      <c r="C36" s="73" t="s">
        <v>59</v>
      </c>
      <c r="D36" s="53">
        <v>5</v>
      </c>
      <c r="E36" s="97">
        <v>15.5</v>
      </c>
      <c r="F36" s="52"/>
      <c r="G36" s="52">
        <v>5</v>
      </c>
      <c r="H36" s="54">
        <v>72</v>
      </c>
      <c r="I36" s="85">
        <f t="shared" si="0"/>
        <v>14.4</v>
      </c>
      <c r="J36" s="19"/>
      <c r="K36" s="68">
        <v>26</v>
      </c>
      <c r="L36" s="53">
        <v>5</v>
      </c>
      <c r="M36" s="14"/>
      <c r="N36" s="54"/>
      <c r="O36" s="54"/>
      <c r="P36" s="55"/>
      <c r="Q36" s="96"/>
      <c r="R36" s="6"/>
      <c r="S36" s="53"/>
      <c r="T36" s="9"/>
      <c r="U36" s="8"/>
      <c r="V36" s="53">
        <v>4</v>
      </c>
      <c r="W36" s="54">
        <v>925</v>
      </c>
      <c r="X36" s="54"/>
      <c r="Y36" s="8">
        <f t="shared" si="1"/>
        <v>231.25</v>
      </c>
      <c r="Z36" s="54"/>
      <c r="AA36" s="54">
        <v>13</v>
      </c>
      <c r="AB36" s="54"/>
      <c r="AC36" s="56"/>
      <c r="AD36" s="57"/>
      <c r="AE36" s="58"/>
      <c r="AF36" s="59"/>
      <c r="AG36" s="35"/>
      <c r="AH36" s="53">
        <v>5</v>
      </c>
      <c r="AI36" s="59">
        <v>372</v>
      </c>
      <c r="AJ36" s="68">
        <f t="shared" si="2"/>
        <v>74.4</v>
      </c>
      <c r="AK36" s="64">
        <v>1</v>
      </c>
      <c r="AL36" s="19">
        <v>21</v>
      </c>
      <c r="AM36" s="61"/>
      <c r="AN36" s="83">
        <v>43</v>
      </c>
      <c r="AO36" s="25">
        <f t="shared" si="3"/>
        <v>118.5</v>
      </c>
      <c r="AP36" s="13">
        <v>29</v>
      </c>
    </row>
    <row r="37" spans="2:42" ht="110.25" customHeight="1" thickBot="1">
      <c r="B37" s="76">
        <v>30</v>
      </c>
      <c r="C37" s="30" t="s">
        <v>41</v>
      </c>
      <c r="D37" s="53">
        <v>9</v>
      </c>
      <c r="E37" s="97">
        <v>5.5</v>
      </c>
      <c r="F37" s="52"/>
      <c r="G37" s="52">
        <v>9</v>
      </c>
      <c r="H37" s="54">
        <v>257</v>
      </c>
      <c r="I37" s="85">
        <f t="shared" si="0"/>
        <v>28.555555555555557</v>
      </c>
      <c r="J37" s="19">
        <v>3</v>
      </c>
      <c r="K37" s="68">
        <v>45.5</v>
      </c>
      <c r="L37" s="53">
        <v>9</v>
      </c>
      <c r="M37" s="33"/>
      <c r="N37" s="54"/>
      <c r="O37" s="54"/>
      <c r="P37" s="55"/>
      <c r="Q37" s="96"/>
      <c r="R37" s="6"/>
      <c r="S37" s="53">
        <v>8</v>
      </c>
      <c r="T37" s="32"/>
      <c r="U37" s="36">
        <v>-10</v>
      </c>
      <c r="V37" s="53">
        <v>9</v>
      </c>
      <c r="W37" s="59">
        <v>2988</v>
      </c>
      <c r="X37" s="100"/>
      <c r="Y37" s="8">
        <f t="shared" si="1"/>
        <v>332</v>
      </c>
      <c r="Z37" s="54"/>
      <c r="AA37" s="8">
        <v>35</v>
      </c>
      <c r="AB37" s="54"/>
      <c r="AC37" s="56"/>
      <c r="AD37" s="60"/>
      <c r="AE37" s="58"/>
      <c r="AF37" s="54"/>
      <c r="AG37" s="72"/>
      <c r="AH37" s="53">
        <v>9</v>
      </c>
      <c r="AI37" s="54">
        <v>968</v>
      </c>
      <c r="AJ37" s="68">
        <f t="shared" si="2"/>
        <v>107.55555555555556</v>
      </c>
      <c r="AK37" s="64">
        <v>2</v>
      </c>
      <c r="AL37" s="19">
        <v>36</v>
      </c>
      <c r="AM37" s="61"/>
      <c r="AN37" s="61">
        <v>4</v>
      </c>
      <c r="AO37" s="25">
        <f t="shared" si="3"/>
        <v>116</v>
      </c>
      <c r="AP37" s="13">
        <v>30</v>
      </c>
    </row>
    <row r="38" spans="2:42" ht="129" customHeight="1" thickBot="1">
      <c r="B38" s="76">
        <v>31</v>
      </c>
      <c r="C38" s="73" t="s">
        <v>66</v>
      </c>
      <c r="D38" s="53">
        <v>10</v>
      </c>
      <c r="E38" s="97">
        <v>23</v>
      </c>
      <c r="F38" s="52"/>
      <c r="G38" s="52">
        <v>10</v>
      </c>
      <c r="H38" s="54">
        <v>123</v>
      </c>
      <c r="I38" s="85">
        <f t="shared" si="0"/>
        <v>12.3</v>
      </c>
      <c r="J38" s="19"/>
      <c r="K38" s="68">
        <v>22</v>
      </c>
      <c r="L38" s="53">
        <v>10</v>
      </c>
      <c r="M38" s="14"/>
      <c r="N38" s="54"/>
      <c r="O38" s="54"/>
      <c r="P38" s="55"/>
      <c r="Q38" s="96"/>
      <c r="R38" s="6"/>
      <c r="S38" s="53">
        <v>10</v>
      </c>
      <c r="T38" s="9"/>
      <c r="U38" s="8"/>
      <c r="V38" s="53">
        <v>10</v>
      </c>
      <c r="W38" s="54">
        <v>3352</v>
      </c>
      <c r="X38" s="54"/>
      <c r="Y38" s="8">
        <f t="shared" si="1"/>
        <v>335.2</v>
      </c>
      <c r="Z38" s="54"/>
      <c r="AA38" s="54">
        <v>36</v>
      </c>
      <c r="AB38" s="54"/>
      <c r="AC38" s="56"/>
      <c r="AD38" s="57"/>
      <c r="AE38" s="58"/>
      <c r="AF38" s="59"/>
      <c r="AG38" s="35"/>
      <c r="AH38" s="53">
        <v>10</v>
      </c>
      <c r="AI38" s="59">
        <v>678</v>
      </c>
      <c r="AJ38" s="68">
        <f t="shared" si="2"/>
        <v>67.8</v>
      </c>
      <c r="AK38" s="64"/>
      <c r="AL38" s="19">
        <v>18</v>
      </c>
      <c r="AM38" s="61"/>
      <c r="AN38" s="83">
        <v>13.5</v>
      </c>
      <c r="AO38" s="25">
        <f t="shared" si="3"/>
        <v>112.5</v>
      </c>
      <c r="AP38" s="13">
        <v>31</v>
      </c>
    </row>
    <row r="39" spans="2:42" ht="94.5" customHeight="1" thickBot="1">
      <c r="B39" s="76">
        <v>32</v>
      </c>
      <c r="C39" s="73" t="s">
        <v>54</v>
      </c>
      <c r="D39" s="50">
        <v>10</v>
      </c>
      <c r="E39" s="97">
        <v>7.5</v>
      </c>
      <c r="F39" s="52"/>
      <c r="G39" s="18">
        <v>10</v>
      </c>
      <c r="H39" s="8">
        <v>100</v>
      </c>
      <c r="I39" s="85">
        <f t="shared" si="0"/>
        <v>10</v>
      </c>
      <c r="J39" s="19"/>
      <c r="K39" s="68">
        <v>17</v>
      </c>
      <c r="L39" s="50">
        <v>10</v>
      </c>
      <c r="M39" s="14"/>
      <c r="N39" s="54"/>
      <c r="O39" s="54"/>
      <c r="P39" s="55"/>
      <c r="Q39" s="95"/>
      <c r="R39" s="6"/>
      <c r="S39" s="50">
        <v>9</v>
      </c>
      <c r="T39" s="9"/>
      <c r="U39" s="8"/>
      <c r="V39" s="50">
        <v>10</v>
      </c>
      <c r="W39" s="8">
        <v>2426</v>
      </c>
      <c r="X39" s="54"/>
      <c r="Y39" s="8">
        <f t="shared" si="1"/>
        <v>242.6</v>
      </c>
      <c r="Z39" s="8"/>
      <c r="AA39" s="54">
        <v>16</v>
      </c>
      <c r="AB39" s="54"/>
      <c r="AC39" s="56"/>
      <c r="AD39" s="23"/>
      <c r="AE39" s="58"/>
      <c r="AF39" s="36"/>
      <c r="AG39" s="35"/>
      <c r="AH39" s="50">
        <v>9</v>
      </c>
      <c r="AI39" s="36">
        <v>921</v>
      </c>
      <c r="AJ39" s="68">
        <f t="shared" si="2"/>
        <v>102.33333333333333</v>
      </c>
      <c r="AK39" s="19">
        <v>1</v>
      </c>
      <c r="AL39" s="19">
        <v>35</v>
      </c>
      <c r="AM39" s="61"/>
      <c r="AN39" s="82">
        <v>35.5</v>
      </c>
      <c r="AO39" s="25">
        <f t="shared" si="3"/>
        <v>111</v>
      </c>
      <c r="AP39" s="13">
        <v>32</v>
      </c>
    </row>
    <row r="40" spans="2:42" ht="114.75" customHeight="1" thickBot="1">
      <c r="B40" s="76">
        <v>33</v>
      </c>
      <c r="C40" s="30" t="s">
        <v>58</v>
      </c>
      <c r="D40" s="53">
        <v>10</v>
      </c>
      <c r="E40" s="98">
        <v>36</v>
      </c>
      <c r="F40" s="52"/>
      <c r="G40" s="52">
        <v>10</v>
      </c>
      <c r="H40" s="54">
        <v>150</v>
      </c>
      <c r="I40" s="85">
        <f aca="true" t="shared" si="4" ref="I40:I71">H40/G40</f>
        <v>15</v>
      </c>
      <c r="J40" s="19"/>
      <c r="K40" s="68">
        <v>28</v>
      </c>
      <c r="L40" s="53">
        <v>10</v>
      </c>
      <c r="M40" s="14"/>
      <c r="N40" s="54"/>
      <c r="O40" s="54"/>
      <c r="P40" s="55"/>
      <c r="Q40" s="96"/>
      <c r="R40" s="32"/>
      <c r="S40" s="53">
        <v>9</v>
      </c>
      <c r="T40" s="8"/>
      <c r="U40" s="8">
        <v>-10</v>
      </c>
      <c r="V40" s="53">
        <v>10</v>
      </c>
      <c r="W40" s="64">
        <v>2284</v>
      </c>
      <c r="X40" s="56"/>
      <c r="Y40" s="8">
        <f aca="true" t="shared" si="5" ref="Y40:Y58">W40/V40</f>
        <v>228.4</v>
      </c>
      <c r="Z40" s="54"/>
      <c r="AA40" s="54">
        <v>11</v>
      </c>
      <c r="AB40" s="54"/>
      <c r="AC40" s="56"/>
      <c r="AD40" s="54"/>
      <c r="AE40" s="58"/>
      <c r="AF40" s="59"/>
      <c r="AG40" s="35"/>
      <c r="AH40" s="53">
        <v>10</v>
      </c>
      <c r="AI40" s="59">
        <v>642</v>
      </c>
      <c r="AJ40" s="68">
        <f aca="true" t="shared" si="6" ref="AJ40:AJ71">AI40/AH40</f>
        <v>64.2</v>
      </c>
      <c r="AK40" s="64"/>
      <c r="AL40" s="19">
        <v>17</v>
      </c>
      <c r="AM40" s="61"/>
      <c r="AN40" s="83">
        <v>25.5</v>
      </c>
      <c r="AO40" s="25">
        <f aca="true" t="shared" si="7" ref="AO40:AO71">K40+AA40+AL40+AN40+E40+U40+Q40</f>
        <v>107.5</v>
      </c>
      <c r="AP40" s="13">
        <v>33</v>
      </c>
    </row>
    <row r="41" spans="2:42" ht="146.25" customHeight="1" thickBot="1">
      <c r="B41" s="76">
        <v>34</v>
      </c>
      <c r="C41" s="73" t="s">
        <v>64</v>
      </c>
      <c r="D41" s="53">
        <v>10</v>
      </c>
      <c r="E41" s="97">
        <v>26.5</v>
      </c>
      <c r="F41" s="52"/>
      <c r="G41" s="52">
        <v>10</v>
      </c>
      <c r="H41" s="54">
        <v>155</v>
      </c>
      <c r="I41" s="85">
        <f t="shared" si="4"/>
        <v>15.5</v>
      </c>
      <c r="J41" s="19"/>
      <c r="K41" s="68">
        <v>29</v>
      </c>
      <c r="L41" s="53">
        <v>10</v>
      </c>
      <c r="M41" s="14"/>
      <c r="N41" s="54"/>
      <c r="O41" s="54"/>
      <c r="P41" s="55"/>
      <c r="Q41" s="96"/>
      <c r="R41" s="6"/>
      <c r="S41" s="53">
        <v>10</v>
      </c>
      <c r="T41" s="9"/>
      <c r="U41" s="8"/>
      <c r="V41" s="53">
        <v>10</v>
      </c>
      <c r="W41" s="54">
        <v>2753</v>
      </c>
      <c r="X41" s="54"/>
      <c r="Y41" s="8">
        <f t="shared" si="5"/>
        <v>275.3</v>
      </c>
      <c r="Z41" s="54"/>
      <c r="AA41" s="54">
        <v>24</v>
      </c>
      <c r="AB41" s="54"/>
      <c r="AC41" s="56"/>
      <c r="AD41" s="57"/>
      <c r="AE41" s="58"/>
      <c r="AF41" s="59"/>
      <c r="AG41" s="35"/>
      <c r="AH41" s="53">
        <v>10</v>
      </c>
      <c r="AI41" s="59">
        <v>564</v>
      </c>
      <c r="AJ41" s="68">
        <f t="shared" si="6"/>
        <v>56.4</v>
      </c>
      <c r="AK41" s="64"/>
      <c r="AL41" s="19">
        <v>13</v>
      </c>
      <c r="AM41" s="61"/>
      <c r="AN41" s="83">
        <v>7.5</v>
      </c>
      <c r="AO41" s="25">
        <f t="shared" si="7"/>
        <v>100</v>
      </c>
      <c r="AP41" s="13">
        <v>34</v>
      </c>
    </row>
    <row r="42" spans="2:42" ht="130.5" customHeight="1" thickBot="1">
      <c r="B42" s="76">
        <v>35</v>
      </c>
      <c r="C42" s="73" t="s">
        <v>73</v>
      </c>
      <c r="D42" s="53">
        <v>5</v>
      </c>
      <c r="E42" s="98">
        <v>0</v>
      </c>
      <c r="F42" s="52"/>
      <c r="G42" s="52">
        <v>5</v>
      </c>
      <c r="H42" s="54">
        <v>92</v>
      </c>
      <c r="I42" s="85">
        <f t="shared" si="4"/>
        <v>18.4</v>
      </c>
      <c r="J42" s="19"/>
      <c r="K42" s="68">
        <v>36</v>
      </c>
      <c r="L42" s="53">
        <v>5</v>
      </c>
      <c r="M42" s="14"/>
      <c r="N42" s="60"/>
      <c r="O42" s="54"/>
      <c r="P42" s="55"/>
      <c r="Q42" s="96"/>
      <c r="R42" s="6"/>
      <c r="S42" s="53">
        <v>5</v>
      </c>
      <c r="T42" s="9"/>
      <c r="U42" s="8"/>
      <c r="V42" s="53">
        <v>5</v>
      </c>
      <c r="W42" s="64">
        <v>1124</v>
      </c>
      <c r="X42" s="64"/>
      <c r="Y42" s="8">
        <f t="shared" si="5"/>
        <v>224.8</v>
      </c>
      <c r="Z42" s="54"/>
      <c r="AA42" s="54">
        <v>8</v>
      </c>
      <c r="AB42" s="54"/>
      <c r="AC42" s="56"/>
      <c r="AD42" s="60"/>
      <c r="AE42" s="58"/>
      <c r="AF42" s="59"/>
      <c r="AG42" s="35"/>
      <c r="AH42" s="53">
        <v>5</v>
      </c>
      <c r="AI42" s="59">
        <v>309</v>
      </c>
      <c r="AJ42" s="68">
        <f t="shared" si="6"/>
        <v>61.8</v>
      </c>
      <c r="AK42" s="64">
        <v>1</v>
      </c>
      <c r="AL42" s="19">
        <v>15</v>
      </c>
      <c r="AM42" s="61"/>
      <c r="AN42" s="83">
        <v>39.5</v>
      </c>
      <c r="AO42" s="25">
        <f t="shared" si="7"/>
        <v>98.5</v>
      </c>
      <c r="AP42" s="13">
        <v>35</v>
      </c>
    </row>
    <row r="43" spans="2:42" ht="106.5" customHeight="1" thickBot="1">
      <c r="B43" s="76">
        <v>36</v>
      </c>
      <c r="C43" s="73" t="s">
        <v>32</v>
      </c>
      <c r="D43" s="53">
        <v>10</v>
      </c>
      <c r="E43" s="97">
        <v>20.5</v>
      </c>
      <c r="F43" s="52"/>
      <c r="G43" s="52">
        <v>10</v>
      </c>
      <c r="H43" s="54">
        <v>180</v>
      </c>
      <c r="I43" s="85">
        <f t="shared" si="4"/>
        <v>18</v>
      </c>
      <c r="J43" s="19"/>
      <c r="K43" s="68">
        <v>34</v>
      </c>
      <c r="L43" s="53">
        <v>10</v>
      </c>
      <c r="M43" s="33"/>
      <c r="N43" s="60"/>
      <c r="O43" s="54"/>
      <c r="P43" s="55"/>
      <c r="Q43" s="96"/>
      <c r="R43" s="32"/>
      <c r="S43" s="53">
        <v>10</v>
      </c>
      <c r="T43" s="10"/>
      <c r="U43" s="8"/>
      <c r="V43" s="53">
        <v>10</v>
      </c>
      <c r="W43" s="57" t="s">
        <v>76</v>
      </c>
      <c r="X43" s="54"/>
      <c r="Y43" s="8">
        <f t="shared" si="5"/>
        <v>228.8</v>
      </c>
      <c r="Z43" s="54"/>
      <c r="AA43" s="54">
        <v>12</v>
      </c>
      <c r="AB43" s="60"/>
      <c r="AC43" s="56"/>
      <c r="AD43" s="54"/>
      <c r="AE43" s="58"/>
      <c r="AF43" s="59"/>
      <c r="AG43" s="35"/>
      <c r="AH43" s="53">
        <v>10</v>
      </c>
      <c r="AI43" s="59">
        <v>708</v>
      </c>
      <c r="AJ43" s="68">
        <f t="shared" si="6"/>
        <v>70.8</v>
      </c>
      <c r="AK43" s="64">
        <v>1</v>
      </c>
      <c r="AL43" s="19">
        <v>19</v>
      </c>
      <c r="AM43" s="61"/>
      <c r="AN43" s="83">
        <v>11.5</v>
      </c>
      <c r="AO43" s="25">
        <f t="shared" si="7"/>
        <v>97</v>
      </c>
      <c r="AP43" s="13">
        <v>36</v>
      </c>
    </row>
    <row r="44" spans="2:42" ht="102" customHeight="1" thickBot="1">
      <c r="B44" s="76">
        <v>37</v>
      </c>
      <c r="C44" s="73" t="s">
        <v>44</v>
      </c>
      <c r="D44" s="53">
        <v>5</v>
      </c>
      <c r="E44" s="97">
        <v>23</v>
      </c>
      <c r="F44" s="52"/>
      <c r="G44" s="52">
        <v>5</v>
      </c>
      <c r="H44" s="54">
        <v>66</v>
      </c>
      <c r="I44" s="85">
        <f t="shared" si="4"/>
        <v>13.2</v>
      </c>
      <c r="J44" s="19"/>
      <c r="K44" s="68">
        <v>25</v>
      </c>
      <c r="L44" s="53">
        <v>5</v>
      </c>
      <c r="M44" s="14"/>
      <c r="N44" s="54"/>
      <c r="O44" s="54"/>
      <c r="P44" s="55"/>
      <c r="Q44" s="96"/>
      <c r="R44" s="6"/>
      <c r="S44" s="53">
        <v>5</v>
      </c>
      <c r="T44" s="9"/>
      <c r="U44" s="8"/>
      <c r="V44" s="53">
        <v>5</v>
      </c>
      <c r="W44" s="54">
        <v>1128</v>
      </c>
      <c r="X44" s="54"/>
      <c r="Y44" s="8">
        <f t="shared" si="5"/>
        <v>225.6</v>
      </c>
      <c r="Z44" s="54"/>
      <c r="AA44" s="54">
        <v>9</v>
      </c>
      <c r="AB44" s="54"/>
      <c r="AC44" s="56"/>
      <c r="AD44" s="57"/>
      <c r="AE44" s="58"/>
      <c r="AF44" s="59"/>
      <c r="AG44" s="35"/>
      <c r="AH44" s="53">
        <v>5</v>
      </c>
      <c r="AI44" s="59">
        <v>401</v>
      </c>
      <c r="AJ44" s="68">
        <f t="shared" si="6"/>
        <v>80.2</v>
      </c>
      <c r="AK44" s="64"/>
      <c r="AL44" s="19">
        <v>26</v>
      </c>
      <c r="AM44" s="61"/>
      <c r="AN44" s="83">
        <v>13.5</v>
      </c>
      <c r="AO44" s="25">
        <f t="shared" si="7"/>
        <v>96.5</v>
      </c>
      <c r="AP44" s="13">
        <v>37</v>
      </c>
    </row>
    <row r="45" spans="2:42" ht="111.75" customHeight="1" thickBot="1">
      <c r="B45" s="76">
        <v>38</v>
      </c>
      <c r="C45" s="73" t="s">
        <v>45</v>
      </c>
      <c r="D45" s="53">
        <v>5</v>
      </c>
      <c r="E45" s="97">
        <v>38.5</v>
      </c>
      <c r="F45" s="52"/>
      <c r="G45" s="52">
        <v>5</v>
      </c>
      <c r="H45" s="54">
        <v>88</v>
      </c>
      <c r="I45" s="85">
        <f t="shared" si="4"/>
        <v>17.6</v>
      </c>
      <c r="J45" s="19"/>
      <c r="K45" s="68">
        <v>32.5</v>
      </c>
      <c r="L45" s="53">
        <v>5</v>
      </c>
      <c r="M45" s="14"/>
      <c r="N45" s="54"/>
      <c r="O45" s="54"/>
      <c r="P45" s="55"/>
      <c r="Q45" s="96"/>
      <c r="R45" s="6"/>
      <c r="S45" s="53">
        <v>4</v>
      </c>
      <c r="T45" s="9"/>
      <c r="U45" s="8"/>
      <c r="V45" s="53">
        <v>5</v>
      </c>
      <c r="W45" s="54">
        <v>833</v>
      </c>
      <c r="X45" s="54"/>
      <c r="Y45" s="8">
        <f t="shared" si="5"/>
        <v>166.6</v>
      </c>
      <c r="Z45" s="54"/>
      <c r="AA45" s="54">
        <v>2</v>
      </c>
      <c r="AB45" s="54"/>
      <c r="AC45" s="56"/>
      <c r="AD45" s="57"/>
      <c r="AE45" s="58"/>
      <c r="AF45" s="59"/>
      <c r="AG45" s="35"/>
      <c r="AH45" s="53">
        <v>5</v>
      </c>
      <c r="AI45" s="59">
        <v>220</v>
      </c>
      <c r="AJ45" s="68">
        <f t="shared" si="6"/>
        <v>44</v>
      </c>
      <c r="AK45" s="64"/>
      <c r="AL45" s="19">
        <v>6</v>
      </c>
      <c r="AM45" s="61"/>
      <c r="AN45" s="83">
        <v>9.5</v>
      </c>
      <c r="AO45" s="25">
        <f t="shared" si="7"/>
        <v>88.5</v>
      </c>
      <c r="AP45" s="13">
        <v>38</v>
      </c>
    </row>
    <row r="46" spans="2:42" ht="112.5" customHeight="1" thickBot="1">
      <c r="B46" s="76">
        <v>39</v>
      </c>
      <c r="C46" s="73" t="s">
        <v>70</v>
      </c>
      <c r="D46" s="53">
        <v>10</v>
      </c>
      <c r="E46" s="97">
        <v>0</v>
      </c>
      <c r="F46" s="52"/>
      <c r="G46" s="52">
        <v>10</v>
      </c>
      <c r="H46" s="54">
        <v>183</v>
      </c>
      <c r="I46" s="85">
        <f t="shared" si="4"/>
        <v>18.3</v>
      </c>
      <c r="J46" s="19"/>
      <c r="K46" s="68">
        <v>35</v>
      </c>
      <c r="L46" s="53">
        <v>10</v>
      </c>
      <c r="M46" s="14"/>
      <c r="N46" s="54"/>
      <c r="O46" s="54"/>
      <c r="P46" s="55"/>
      <c r="Q46" s="96"/>
      <c r="R46" s="6"/>
      <c r="S46" s="53">
        <v>10</v>
      </c>
      <c r="T46" s="9"/>
      <c r="U46" s="8"/>
      <c r="V46" s="53">
        <v>10</v>
      </c>
      <c r="W46" s="54">
        <v>2815</v>
      </c>
      <c r="X46" s="54"/>
      <c r="Y46" s="8">
        <f t="shared" si="5"/>
        <v>281.5</v>
      </c>
      <c r="Z46" s="54">
        <v>1</v>
      </c>
      <c r="AA46" s="54">
        <v>26</v>
      </c>
      <c r="AB46" s="54"/>
      <c r="AC46" s="56"/>
      <c r="AD46" s="57"/>
      <c r="AE46" s="58"/>
      <c r="AF46" s="59"/>
      <c r="AG46" s="35"/>
      <c r="AH46" s="53">
        <v>10</v>
      </c>
      <c r="AI46" s="59">
        <v>311</v>
      </c>
      <c r="AJ46" s="68">
        <f t="shared" si="6"/>
        <v>31.1</v>
      </c>
      <c r="AK46" s="64">
        <v>1</v>
      </c>
      <c r="AL46" s="19">
        <v>3</v>
      </c>
      <c r="AM46" s="61"/>
      <c r="AN46" s="83">
        <v>20.5</v>
      </c>
      <c r="AO46" s="25">
        <f t="shared" si="7"/>
        <v>84.5</v>
      </c>
      <c r="AP46" s="13">
        <v>39</v>
      </c>
    </row>
    <row r="47" spans="2:42" ht="99" customHeight="1" thickBot="1">
      <c r="B47" s="76">
        <v>40</v>
      </c>
      <c r="C47" s="73" t="s">
        <v>40</v>
      </c>
      <c r="D47" s="53">
        <v>10</v>
      </c>
      <c r="E47" s="97">
        <v>12.5</v>
      </c>
      <c r="F47" s="52"/>
      <c r="G47" s="52">
        <v>10</v>
      </c>
      <c r="H47" s="54">
        <v>88</v>
      </c>
      <c r="I47" s="85">
        <f t="shared" si="4"/>
        <v>8.8</v>
      </c>
      <c r="J47" s="19"/>
      <c r="K47" s="68">
        <v>13</v>
      </c>
      <c r="L47" s="53">
        <v>10</v>
      </c>
      <c r="M47" s="14"/>
      <c r="N47" s="54"/>
      <c r="O47" s="54"/>
      <c r="P47" s="55"/>
      <c r="Q47" s="96"/>
      <c r="R47" s="6"/>
      <c r="S47" s="53">
        <v>9</v>
      </c>
      <c r="T47" s="9"/>
      <c r="U47" s="8">
        <v>-10</v>
      </c>
      <c r="V47" s="53">
        <v>10</v>
      </c>
      <c r="W47" s="54">
        <v>2275</v>
      </c>
      <c r="X47" s="54"/>
      <c r="Y47" s="8">
        <f t="shared" si="5"/>
        <v>227.5</v>
      </c>
      <c r="Z47" s="54"/>
      <c r="AA47" s="54">
        <v>10</v>
      </c>
      <c r="AB47" s="54"/>
      <c r="AC47" s="56"/>
      <c r="AD47" s="57"/>
      <c r="AE47" s="58"/>
      <c r="AF47" s="59"/>
      <c r="AG47" s="35"/>
      <c r="AH47" s="53">
        <v>10</v>
      </c>
      <c r="AI47" s="59">
        <v>943</v>
      </c>
      <c r="AJ47" s="68">
        <f t="shared" si="6"/>
        <v>94.3</v>
      </c>
      <c r="AK47" s="64">
        <v>3</v>
      </c>
      <c r="AL47" s="19">
        <v>30</v>
      </c>
      <c r="AM47" s="61"/>
      <c r="AN47" s="83">
        <v>23.5</v>
      </c>
      <c r="AO47" s="25">
        <f t="shared" si="7"/>
        <v>79</v>
      </c>
      <c r="AP47" s="13">
        <v>40</v>
      </c>
    </row>
    <row r="48" spans="2:42" ht="72" customHeight="1" thickBot="1">
      <c r="B48" s="76">
        <v>41</v>
      </c>
      <c r="C48" s="89" t="s">
        <v>75</v>
      </c>
      <c r="D48" s="53">
        <v>5</v>
      </c>
      <c r="E48" s="98">
        <v>12.5</v>
      </c>
      <c r="F48" s="52"/>
      <c r="G48" s="52">
        <v>5</v>
      </c>
      <c r="H48" s="54">
        <v>21</v>
      </c>
      <c r="I48" s="85">
        <f t="shared" si="4"/>
        <v>4.2</v>
      </c>
      <c r="J48" s="19"/>
      <c r="K48" s="68">
        <v>3.5</v>
      </c>
      <c r="L48" s="53">
        <v>5</v>
      </c>
      <c r="M48" s="14"/>
      <c r="N48" s="60"/>
      <c r="O48" s="54"/>
      <c r="P48" s="55"/>
      <c r="Q48" s="96"/>
      <c r="R48" s="6"/>
      <c r="S48" s="53">
        <v>5</v>
      </c>
      <c r="T48" s="9"/>
      <c r="U48" s="8"/>
      <c r="V48" s="53">
        <v>4</v>
      </c>
      <c r="W48" s="64">
        <v>695</v>
      </c>
      <c r="X48" s="64"/>
      <c r="Y48" s="8">
        <f t="shared" si="5"/>
        <v>173.75</v>
      </c>
      <c r="Z48" s="54"/>
      <c r="AA48" s="54">
        <v>3</v>
      </c>
      <c r="AB48" s="54"/>
      <c r="AC48" s="56"/>
      <c r="AD48" s="60"/>
      <c r="AE48" s="58"/>
      <c r="AF48" s="59"/>
      <c r="AG48" s="35"/>
      <c r="AH48" s="53">
        <v>4</v>
      </c>
      <c r="AI48" s="59">
        <v>406</v>
      </c>
      <c r="AJ48" s="68">
        <f t="shared" si="6"/>
        <v>101.5</v>
      </c>
      <c r="AK48" s="64">
        <v>1</v>
      </c>
      <c r="AL48" s="19">
        <v>34</v>
      </c>
      <c r="AM48" s="61"/>
      <c r="AN48" s="83">
        <v>23.5</v>
      </c>
      <c r="AO48" s="25">
        <f t="shared" si="7"/>
        <v>76.5</v>
      </c>
      <c r="AP48" s="13">
        <v>41</v>
      </c>
    </row>
    <row r="49" spans="2:42" ht="126" customHeight="1" thickBot="1">
      <c r="B49" s="76">
        <v>42</v>
      </c>
      <c r="C49" s="73" t="s">
        <v>51</v>
      </c>
      <c r="D49" s="53">
        <v>10</v>
      </c>
      <c r="E49" s="97">
        <v>29.5</v>
      </c>
      <c r="F49" s="52"/>
      <c r="G49" s="52">
        <v>10</v>
      </c>
      <c r="H49" s="54">
        <v>63</v>
      </c>
      <c r="I49" s="85">
        <f t="shared" si="4"/>
        <v>6.3</v>
      </c>
      <c r="J49" s="19"/>
      <c r="K49" s="68">
        <v>9</v>
      </c>
      <c r="L49" s="53">
        <v>10</v>
      </c>
      <c r="M49" s="14"/>
      <c r="N49" s="54"/>
      <c r="O49" s="54"/>
      <c r="P49" s="55"/>
      <c r="Q49" s="96"/>
      <c r="R49" s="6"/>
      <c r="S49" s="53">
        <v>10</v>
      </c>
      <c r="T49" s="9"/>
      <c r="U49" s="8"/>
      <c r="V49" s="53">
        <v>9</v>
      </c>
      <c r="W49" s="54">
        <v>1977</v>
      </c>
      <c r="X49" s="54"/>
      <c r="Y49" s="8">
        <f t="shared" si="5"/>
        <v>219.66666666666666</v>
      </c>
      <c r="Z49" s="54"/>
      <c r="AA49" s="54">
        <v>7</v>
      </c>
      <c r="AB49" s="54"/>
      <c r="AC49" s="56"/>
      <c r="AD49" s="57"/>
      <c r="AE49" s="58"/>
      <c r="AF49" s="59"/>
      <c r="AG49" s="35"/>
      <c r="AH49" s="53">
        <v>10</v>
      </c>
      <c r="AI49" s="59">
        <v>477</v>
      </c>
      <c r="AJ49" s="68">
        <f t="shared" si="6"/>
        <v>47.7</v>
      </c>
      <c r="AK49" s="64">
        <v>1</v>
      </c>
      <c r="AL49" s="19">
        <v>9</v>
      </c>
      <c r="AM49" s="61"/>
      <c r="AN49" s="83">
        <v>20.5</v>
      </c>
      <c r="AO49" s="25">
        <f t="shared" si="7"/>
        <v>75</v>
      </c>
      <c r="AP49" s="13">
        <v>42</v>
      </c>
    </row>
    <row r="50" spans="2:42" ht="72" customHeight="1" thickBot="1">
      <c r="B50" s="76">
        <v>43</v>
      </c>
      <c r="C50" s="73" t="s">
        <v>61</v>
      </c>
      <c r="D50" s="53">
        <v>5</v>
      </c>
      <c r="E50" s="97">
        <v>23</v>
      </c>
      <c r="F50" s="52"/>
      <c r="G50" s="52">
        <v>5</v>
      </c>
      <c r="H50" s="54">
        <v>22</v>
      </c>
      <c r="I50" s="85">
        <f t="shared" si="4"/>
        <v>4.4</v>
      </c>
      <c r="J50" s="19"/>
      <c r="K50" s="68">
        <v>6</v>
      </c>
      <c r="L50" s="53">
        <v>5</v>
      </c>
      <c r="M50" s="14"/>
      <c r="N50" s="54"/>
      <c r="O50" s="54"/>
      <c r="P50" s="55"/>
      <c r="Q50" s="96"/>
      <c r="R50" s="6"/>
      <c r="S50" s="53">
        <v>4</v>
      </c>
      <c r="T50" s="9"/>
      <c r="U50" s="8">
        <v>-10</v>
      </c>
      <c r="V50" s="53">
        <v>5</v>
      </c>
      <c r="W50" s="54">
        <v>913</v>
      </c>
      <c r="X50" s="54"/>
      <c r="Y50" s="8">
        <f t="shared" si="5"/>
        <v>182.6</v>
      </c>
      <c r="Z50" s="54"/>
      <c r="AA50" s="54">
        <v>4</v>
      </c>
      <c r="AB50" s="54"/>
      <c r="AC50" s="56"/>
      <c r="AD50" s="57"/>
      <c r="AE50" s="58"/>
      <c r="AF50" s="59"/>
      <c r="AG50" s="35"/>
      <c r="AH50" s="53">
        <v>5</v>
      </c>
      <c r="AI50" s="59">
        <v>384</v>
      </c>
      <c r="AJ50" s="68">
        <f t="shared" si="6"/>
        <v>76.8</v>
      </c>
      <c r="AK50" s="64"/>
      <c r="AL50" s="19">
        <v>24</v>
      </c>
      <c r="AM50" s="61"/>
      <c r="AN50" s="83">
        <v>25.5</v>
      </c>
      <c r="AO50" s="25">
        <f t="shared" si="7"/>
        <v>72.5</v>
      </c>
      <c r="AP50" s="13">
        <v>43</v>
      </c>
    </row>
    <row r="51" spans="2:42" ht="43.5" customHeight="1" thickBot="1">
      <c r="B51" s="76">
        <v>44</v>
      </c>
      <c r="C51" s="73" t="s">
        <v>68</v>
      </c>
      <c r="D51" s="53">
        <v>4</v>
      </c>
      <c r="E51" s="97">
        <v>18</v>
      </c>
      <c r="F51" s="52"/>
      <c r="G51" s="52">
        <v>4</v>
      </c>
      <c r="H51" s="54">
        <v>31</v>
      </c>
      <c r="I51" s="85">
        <f t="shared" si="4"/>
        <v>7.75</v>
      </c>
      <c r="J51" s="19"/>
      <c r="K51" s="68">
        <v>10</v>
      </c>
      <c r="L51" s="53">
        <v>4</v>
      </c>
      <c r="M51" s="14"/>
      <c r="N51" s="54"/>
      <c r="O51" s="54"/>
      <c r="P51" s="55"/>
      <c r="Q51" s="96"/>
      <c r="R51" s="6"/>
      <c r="S51" s="53">
        <v>4</v>
      </c>
      <c r="T51" s="9"/>
      <c r="U51" s="8"/>
      <c r="V51" s="53">
        <v>4</v>
      </c>
      <c r="W51" s="54">
        <v>1186</v>
      </c>
      <c r="X51" s="54"/>
      <c r="Y51" s="8">
        <f t="shared" si="5"/>
        <v>296.5</v>
      </c>
      <c r="Z51" s="54"/>
      <c r="AA51" s="54">
        <v>29</v>
      </c>
      <c r="AB51" s="54"/>
      <c r="AC51" s="56"/>
      <c r="AD51" s="57"/>
      <c r="AE51" s="58"/>
      <c r="AF51" s="59"/>
      <c r="AG51" s="35"/>
      <c r="AH51" s="53">
        <v>4</v>
      </c>
      <c r="AI51" s="59">
        <v>186</v>
      </c>
      <c r="AJ51" s="68">
        <f t="shared" si="6"/>
        <v>46.5</v>
      </c>
      <c r="AK51" s="64"/>
      <c r="AL51" s="19">
        <v>8</v>
      </c>
      <c r="AM51" s="61"/>
      <c r="AN51" s="83">
        <v>5.5</v>
      </c>
      <c r="AO51" s="25">
        <f t="shared" si="7"/>
        <v>70.5</v>
      </c>
      <c r="AP51" s="13">
        <v>44</v>
      </c>
    </row>
    <row r="52" spans="2:42" ht="81.75" customHeight="1" thickBot="1">
      <c r="B52" s="76">
        <v>45</v>
      </c>
      <c r="C52" s="73" t="s">
        <v>65</v>
      </c>
      <c r="D52" s="53">
        <v>5</v>
      </c>
      <c r="E52" s="97">
        <v>9.5</v>
      </c>
      <c r="F52" s="52"/>
      <c r="G52" s="52">
        <v>5</v>
      </c>
      <c r="H52" s="54">
        <v>53</v>
      </c>
      <c r="I52" s="85">
        <f t="shared" si="4"/>
        <v>10.6</v>
      </c>
      <c r="J52" s="19"/>
      <c r="K52" s="68">
        <v>18</v>
      </c>
      <c r="L52" s="53">
        <v>5</v>
      </c>
      <c r="M52" s="14"/>
      <c r="N52" s="54"/>
      <c r="O52" s="54"/>
      <c r="P52" s="55"/>
      <c r="Q52" s="96"/>
      <c r="R52" s="6"/>
      <c r="S52" s="53">
        <v>4</v>
      </c>
      <c r="T52" s="9"/>
      <c r="U52" s="8">
        <v>-10</v>
      </c>
      <c r="V52" s="53">
        <v>5</v>
      </c>
      <c r="W52" s="54">
        <v>1761</v>
      </c>
      <c r="X52" s="54"/>
      <c r="Y52" s="8">
        <f t="shared" si="5"/>
        <v>352.2</v>
      </c>
      <c r="Z52" s="54"/>
      <c r="AA52" s="54">
        <v>40</v>
      </c>
      <c r="AB52" s="54"/>
      <c r="AC52" s="56"/>
      <c r="AD52" s="57"/>
      <c r="AE52" s="58"/>
      <c r="AF52" s="59"/>
      <c r="AG52" s="35"/>
      <c r="AH52" s="53">
        <v>5</v>
      </c>
      <c r="AI52" s="59">
        <v>144</v>
      </c>
      <c r="AJ52" s="68">
        <f t="shared" si="6"/>
        <v>28.8</v>
      </c>
      <c r="AK52" s="64">
        <v>1</v>
      </c>
      <c r="AL52" s="19">
        <v>2</v>
      </c>
      <c r="AM52" s="61"/>
      <c r="AN52" s="83">
        <v>7.5</v>
      </c>
      <c r="AO52" s="25">
        <f t="shared" si="7"/>
        <v>67</v>
      </c>
      <c r="AP52" s="13">
        <v>45</v>
      </c>
    </row>
    <row r="53" spans="2:42" ht="97.5" customHeight="1" thickBot="1">
      <c r="B53" s="76">
        <v>46</v>
      </c>
      <c r="C53" s="73" t="s">
        <v>67</v>
      </c>
      <c r="D53" s="53">
        <v>9</v>
      </c>
      <c r="E53" s="97">
        <v>9.5</v>
      </c>
      <c r="F53" s="52"/>
      <c r="G53" s="52">
        <v>9</v>
      </c>
      <c r="H53" s="54">
        <v>81</v>
      </c>
      <c r="I53" s="85">
        <f t="shared" si="4"/>
        <v>9</v>
      </c>
      <c r="J53" s="19"/>
      <c r="K53" s="68">
        <v>15</v>
      </c>
      <c r="L53" s="53"/>
      <c r="M53" s="14"/>
      <c r="N53" s="54"/>
      <c r="O53" s="54"/>
      <c r="P53" s="55"/>
      <c r="Q53" s="96"/>
      <c r="R53" s="6"/>
      <c r="S53" s="53">
        <v>8</v>
      </c>
      <c r="T53" s="9"/>
      <c r="U53" s="8">
        <v>-10</v>
      </c>
      <c r="V53" s="53">
        <v>9</v>
      </c>
      <c r="W53" s="54">
        <v>2777</v>
      </c>
      <c r="X53" s="54"/>
      <c r="Y53" s="8">
        <f t="shared" si="5"/>
        <v>308.55555555555554</v>
      </c>
      <c r="Z53" s="54"/>
      <c r="AA53" s="54">
        <v>31</v>
      </c>
      <c r="AB53" s="54"/>
      <c r="AC53" s="56"/>
      <c r="AD53" s="57"/>
      <c r="AE53" s="58"/>
      <c r="AF53" s="59"/>
      <c r="AG53" s="35"/>
      <c r="AH53" s="53">
        <v>9</v>
      </c>
      <c r="AI53" s="59">
        <v>439</v>
      </c>
      <c r="AJ53" s="68">
        <f t="shared" si="6"/>
        <v>48.77777777777778</v>
      </c>
      <c r="AK53" s="64"/>
      <c r="AL53" s="19">
        <v>11</v>
      </c>
      <c r="AM53" s="61"/>
      <c r="AN53" s="83">
        <v>9.5</v>
      </c>
      <c r="AO53" s="25">
        <f t="shared" si="7"/>
        <v>66</v>
      </c>
      <c r="AP53" s="13">
        <v>46</v>
      </c>
    </row>
    <row r="54" spans="2:42" ht="55.5" customHeight="1" thickBot="1">
      <c r="B54" s="76">
        <v>47</v>
      </c>
      <c r="C54" s="73" t="s">
        <v>74</v>
      </c>
      <c r="D54" s="53">
        <v>5</v>
      </c>
      <c r="E54" s="98">
        <v>7.5</v>
      </c>
      <c r="F54" s="52"/>
      <c r="G54" s="52">
        <v>5</v>
      </c>
      <c r="H54" s="54">
        <v>62</v>
      </c>
      <c r="I54" s="85">
        <f t="shared" si="4"/>
        <v>12.4</v>
      </c>
      <c r="J54" s="19"/>
      <c r="K54" s="68">
        <v>23</v>
      </c>
      <c r="L54" s="53">
        <v>5</v>
      </c>
      <c r="M54" s="14"/>
      <c r="N54" s="60"/>
      <c r="O54" s="54"/>
      <c r="P54" s="55"/>
      <c r="Q54" s="96"/>
      <c r="R54" s="6"/>
      <c r="S54" s="53">
        <v>5</v>
      </c>
      <c r="T54" s="9"/>
      <c r="U54" s="8"/>
      <c r="V54" s="53">
        <v>5</v>
      </c>
      <c r="W54" s="64">
        <v>950</v>
      </c>
      <c r="X54" s="64"/>
      <c r="Y54" s="8">
        <f t="shared" si="5"/>
        <v>190</v>
      </c>
      <c r="Z54" s="54"/>
      <c r="AA54" s="54">
        <v>5</v>
      </c>
      <c r="AB54" s="54"/>
      <c r="AC54" s="56"/>
      <c r="AD54" s="60"/>
      <c r="AE54" s="58"/>
      <c r="AF54" s="59"/>
      <c r="AG54" s="35"/>
      <c r="AH54" s="53">
        <v>5</v>
      </c>
      <c r="AI54" s="59">
        <v>173</v>
      </c>
      <c r="AJ54" s="68">
        <f t="shared" si="6"/>
        <v>34.6</v>
      </c>
      <c r="AK54" s="64"/>
      <c r="AL54" s="19">
        <v>4</v>
      </c>
      <c r="AM54" s="61"/>
      <c r="AN54" s="83">
        <v>16.5</v>
      </c>
      <c r="AO54" s="25">
        <f t="shared" si="7"/>
        <v>56</v>
      </c>
      <c r="AP54" s="13">
        <v>47</v>
      </c>
    </row>
    <row r="55" spans="2:42" ht="115.5" customHeight="1" thickBot="1">
      <c r="B55" s="76">
        <v>48</v>
      </c>
      <c r="C55" s="73" t="s">
        <v>36</v>
      </c>
      <c r="D55" s="53">
        <v>5</v>
      </c>
      <c r="E55" s="97">
        <v>5.5</v>
      </c>
      <c r="F55" s="52"/>
      <c r="G55" s="52">
        <v>5</v>
      </c>
      <c r="H55" s="54">
        <v>22</v>
      </c>
      <c r="I55" s="85">
        <f t="shared" si="4"/>
        <v>4.4</v>
      </c>
      <c r="J55" s="19"/>
      <c r="K55" s="68">
        <f>(7+6+5)/3</f>
        <v>6</v>
      </c>
      <c r="L55" s="53">
        <v>5</v>
      </c>
      <c r="M55" s="14"/>
      <c r="N55" s="54"/>
      <c r="O55" s="54"/>
      <c r="P55" s="55"/>
      <c r="Q55" s="96"/>
      <c r="R55" s="6"/>
      <c r="S55" s="53">
        <v>5</v>
      </c>
      <c r="T55" s="9"/>
      <c r="U55" s="8"/>
      <c r="V55" s="53">
        <v>5</v>
      </c>
      <c r="W55" s="54">
        <v>1348</v>
      </c>
      <c r="X55" s="54"/>
      <c r="Y55" s="8">
        <f t="shared" si="5"/>
        <v>269.6</v>
      </c>
      <c r="Z55" s="54"/>
      <c r="AA55" s="54">
        <v>22</v>
      </c>
      <c r="AB55" s="54"/>
      <c r="AC55" s="56"/>
      <c r="AD55" s="57"/>
      <c r="AE55" s="58"/>
      <c r="AF55" s="59"/>
      <c r="AG55" s="35"/>
      <c r="AH55" s="53">
        <v>5</v>
      </c>
      <c r="AI55" s="59">
        <v>239</v>
      </c>
      <c r="AJ55" s="68">
        <f t="shared" si="6"/>
        <v>47.8</v>
      </c>
      <c r="AK55" s="64"/>
      <c r="AL55" s="19">
        <v>10</v>
      </c>
      <c r="AM55" s="61"/>
      <c r="AN55" s="83">
        <v>11.5</v>
      </c>
      <c r="AO55" s="25">
        <f t="shared" si="7"/>
        <v>55</v>
      </c>
      <c r="AP55" s="13">
        <v>48</v>
      </c>
    </row>
    <row r="56" spans="2:42" ht="132.75" customHeight="1" thickBot="1">
      <c r="B56" s="76">
        <v>49</v>
      </c>
      <c r="C56" s="73" t="s">
        <v>62</v>
      </c>
      <c r="D56" s="53">
        <v>5</v>
      </c>
      <c r="E56" s="97">
        <v>0</v>
      </c>
      <c r="F56" s="52"/>
      <c r="G56" s="52">
        <v>5</v>
      </c>
      <c r="H56" s="54">
        <v>24</v>
      </c>
      <c r="I56" s="85">
        <f t="shared" si="4"/>
        <v>4.8</v>
      </c>
      <c r="J56" s="19"/>
      <c r="K56" s="68">
        <v>8</v>
      </c>
      <c r="L56" s="53">
        <v>5</v>
      </c>
      <c r="M56" s="14"/>
      <c r="N56" s="54"/>
      <c r="O56" s="54"/>
      <c r="P56" s="55"/>
      <c r="Q56" s="96"/>
      <c r="R56" s="6"/>
      <c r="S56" s="53">
        <v>5</v>
      </c>
      <c r="T56" s="9"/>
      <c r="U56" s="8"/>
      <c r="V56" s="53">
        <v>5</v>
      </c>
      <c r="W56" s="54">
        <v>1217</v>
      </c>
      <c r="X56" s="54"/>
      <c r="Y56" s="8">
        <f t="shared" si="5"/>
        <v>243.4</v>
      </c>
      <c r="Z56" s="54"/>
      <c r="AA56" s="8">
        <v>17</v>
      </c>
      <c r="AB56" s="54"/>
      <c r="AC56" s="56"/>
      <c r="AD56" s="57"/>
      <c r="AE56" s="58"/>
      <c r="AF56" s="59"/>
      <c r="AG56" s="35"/>
      <c r="AH56" s="53">
        <v>5</v>
      </c>
      <c r="AI56" s="59">
        <v>387</v>
      </c>
      <c r="AJ56" s="68">
        <f t="shared" si="6"/>
        <v>77.4</v>
      </c>
      <c r="AK56" s="64"/>
      <c r="AL56" s="19">
        <v>25</v>
      </c>
      <c r="AM56" s="61"/>
      <c r="AN56" s="83">
        <v>0</v>
      </c>
      <c r="AO56" s="25">
        <f t="shared" si="7"/>
        <v>50</v>
      </c>
      <c r="AP56" s="13">
        <v>49</v>
      </c>
    </row>
    <row r="57" spans="2:42" ht="118.5" customHeight="1" thickBot="1">
      <c r="B57" s="76">
        <v>50</v>
      </c>
      <c r="C57" s="104" t="s">
        <v>71</v>
      </c>
      <c r="D57" s="53">
        <v>10</v>
      </c>
      <c r="E57" s="97">
        <v>12.5</v>
      </c>
      <c r="F57" s="52"/>
      <c r="G57" s="52">
        <v>10</v>
      </c>
      <c r="H57" s="54">
        <v>37</v>
      </c>
      <c r="I57" s="85">
        <f t="shared" si="4"/>
        <v>3.7</v>
      </c>
      <c r="J57" s="19"/>
      <c r="K57" s="68">
        <v>2</v>
      </c>
      <c r="L57" s="53">
        <v>10</v>
      </c>
      <c r="M57" s="14"/>
      <c r="N57" s="54"/>
      <c r="O57" s="54"/>
      <c r="P57" s="55"/>
      <c r="Q57" s="96"/>
      <c r="R57" s="6"/>
      <c r="S57" s="53">
        <v>10</v>
      </c>
      <c r="T57" s="9"/>
      <c r="U57" s="8"/>
      <c r="V57" s="53">
        <v>10</v>
      </c>
      <c r="W57" s="54">
        <v>2462</v>
      </c>
      <c r="X57" s="54"/>
      <c r="Y57" s="8">
        <f t="shared" si="5"/>
        <v>246.2</v>
      </c>
      <c r="Z57" s="60">
        <v>1</v>
      </c>
      <c r="AA57" s="8">
        <v>18</v>
      </c>
      <c r="AB57" s="54"/>
      <c r="AC57" s="56"/>
      <c r="AD57" s="57"/>
      <c r="AE57" s="58"/>
      <c r="AF57" s="59"/>
      <c r="AG57" s="35"/>
      <c r="AH57" s="53">
        <v>9</v>
      </c>
      <c r="AI57" s="59">
        <v>376</v>
      </c>
      <c r="AJ57" s="68">
        <f t="shared" si="6"/>
        <v>41.77777777777778</v>
      </c>
      <c r="AK57" s="64">
        <v>1</v>
      </c>
      <c r="AL57" s="19">
        <v>5</v>
      </c>
      <c r="AM57" s="61"/>
      <c r="AN57" s="83">
        <v>3</v>
      </c>
      <c r="AO57" s="25">
        <f t="shared" si="7"/>
        <v>40.5</v>
      </c>
      <c r="AP57" s="13">
        <v>50</v>
      </c>
    </row>
    <row r="58" spans="2:42" ht="105.75" customHeight="1" thickBot="1">
      <c r="B58" s="76">
        <v>51</v>
      </c>
      <c r="C58" s="73" t="s">
        <v>63</v>
      </c>
      <c r="D58" s="50">
        <v>5</v>
      </c>
      <c r="E58" s="97">
        <v>0</v>
      </c>
      <c r="F58" s="18"/>
      <c r="G58" s="18">
        <v>5</v>
      </c>
      <c r="H58" s="16">
        <v>12</v>
      </c>
      <c r="I58" s="85">
        <f t="shared" si="4"/>
        <v>2.4</v>
      </c>
      <c r="J58" s="19"/>
      <c r="K58" s="68">
        <v>1</v>
      </c>
      <c r="L58" s="50">
        <v>5</v>
      </c>
      <c r="M58" s="14"/>
      <c r="N58" s="16"/>
      <c r="O58" s="16"/>
      <c r="P58" s="34"/>
      <c r="Q58" s="95"/>
      <c r="R58" s="6"/>
      <c r="S58" s="50">
        <v>5</v>
      </c>
      <c r="T58" s="9"/>
      <c r="U58" s="8"/>
      <c r="V58" s="50">
        <v>5</v>
      </c>
      <c r="W58" s="16">
        <v>530</v>
      </c>
      <c r="X58" s="16"/>
      <c r="Y58" s="8">
        <f t="shared" si="5"/>
        <v>106</v>
      </c>
      <c r="Z58" s="8"/>
      <c r="AA58" s="8">
        <v>1</v>
      </c>
      <c r="AB58" s="16"/>
      <c r="AC58" s="17"/>
      <c r="AD58" s="29"/>
      <c r="AE58" s="15"/>
      <c r="AF58" s="70"/>
      <c r="AG58" s="71"/>
      <c r="AH58" s="50">
        <v>5</v>
      </c>
      <c r="AI58" s="70">
        <v>3</v>
      </c>
      <c r="AJ58" s="68">
        <f t="shared" si="6"/>
        <v>0.6</v>
      </c>
      <c r="AK58" s="19"/>
      <c r="AL58" s="19">
        <v>1</v>
      </c>
      <c r="AM58" s="20"/>
      <c r="AN58" s="82">
        <v>0</v>
      </c>
      <c r="AO58" s="25">
        <f t="shared" si="7"/>
        <v>3</v>
      </c>
      <c r="AP58" s="13">
        <v>51</v>
      </c>
    </row>
    <row r="59" spans="3:35" ht="18" thickBot="1">
      <c r="C59" s="28"/>
      <c r="AI59" s="79"/>
    </row>
    <row r="60" spans="3:35" ht="15">
      <c r="C60" s="3"/>
      <c r="D60" s="3"/>
      <c r="AI60" s="79"/>
    </row>
    <row r="61" ht="15">
      <c r="C61" s="3"/>
    </row>
    <row r="63" spans="19:32" ht="12.75">
      <c r="S63" s="26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6"/>
    </row>
  </sheetData>
  <sheetProtection/>
  <autoFilter ref="B7:AQ59"/>
  <mergeCells count="9">
    <mergeCell ref="C2:AP2"/>
    <mergeCell ref="C3:AP3"/>
    <mergeCell ref="B5:B6"/>
    <mergeCell ref="C5:C6"/>
    <mergeCell ref="D5:D6"/>
    <mergeCell ref="G5:K5"/>
    <mergeCell ref="V5:AA5"/>
    <mergeCell ref="AH5:AL5"/>
    <mergeCell ref="S5:U5"/>
  </mergeCells>
  <printOptions/>
  <pageMargins left="0.5118110236220472" right="0.35433070866141736" top="0.4330708661417323" bottom="0.7086614173228347" header="0.11811023622047245" footer="0.5118110236220472"/>
  <pageSetup fitToHeight="3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Ногинская Таможня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oipdap2</dc:creator>
  <cp:keywords/>
  <dc:description/>
  <cp:lastModifiedBy>Ник Форнит</cp:lastModifiedBy>
  <cp:lastPrinted>2017-05-08T18:15:06Z</cp:lastPrinted>
  <dcterms:created xsi:type="dcterms:W3CDTF">2006-04-28T06:06:46Z</dcterms:created>
  <dcterms:modified xsi:type="dcterms:W3CDTF">2018-05-17T13:45:26Z</dcterms:modified>
  <cp:category/>
  <cp:version/>
  <cp:contentType/>
  <cp:contentStatus/>
</cp:coreProperties>
</file>